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05" windowWidth="27795" windowHeight="12600"/>
  </bookViews>
  <sheets>
    <sheet name="Arkusz1" sheetId="1" r:id="rId1"/>
    <sheet name="Arkusz2" sheetId="2" r:id="rId2"/>
    <sheet name="Arkusz3" sheetId="3" r:id="rId3"/>
  </sheets>
  <definedNames>
    <definedName name="_xlnm._FilterDatabase" localSheetId="0" hidden="1">Arkusz1!$H$1:$H$279</definedName>
    <definedName name="_xlnm.Print_Area" localSheetId="0">Arkusz1!$A$1:$N$282</definedName>
  </definedNames>
  <calcPr calcId="145621"/>
</workbook>
</file>

<file path=xl/calcChain.xml><?xml version="1.0" encoding="utf-8"?>
<calcChain xmlns="http://schemas.openxmlformats.org/spreadsheetml/2006/main">
  <c r="K245" i="1" l="1"/>
  <c r="K250" i="1" s="1"/>
  <c r="M245" i="1"/>
  <c r="L245" i="1" s="1"/>
  <c r="K246" i="1"/>
  <c r="L246" i="1"/>
  <c r="M246" i="1"/>
  <c r="K247" i="1"/>
  <c r="M247" i="1"/>
  <c r="L247" i="1" s="1"/>
  <c r="K248" i="1"/>
  <c r="L248" i="1"/>
  <c r="M248" i="1"/>
  <c r="K249" i="1"/>
  <c r="M249" i="1"/>
  <c r="L249" i="1" s="1"/>
  <c r="L250" i="1" l="1"/>
  <c r="M250" i="1"/>
  <c r="K269" i="1" l="1"/>
  <c r="K270" i="1" s="1"/>
  <c r="M269" i="1"/>
  <c r="K264" i="1"/>
  <c r="K265" i="1" s="1"/>
  <c r="M264" i="1"/>
  <c r="K263" i="1"/>
  <c r="M263" i="1"/>
  <c r="M257" i="1"/>
  <c r="K257" i="1"/>
  <c r="M256" i="1"/>
  <c r="K256" i="1"/>
  <c r="L257" i="1" l="1"/>
  <c r="K258" i="1"/>
  <c r="M258" i="1"/>
  <c r="L264" i="1"/>
  <c r="M270" i="1"/>
  <c r="L269" i="1"/>
  <c r="L270" i="1" s="1"/>
  <c r="M265" i="1"/>
  <c r="L263" i="1"/>
  <c r="L265" i="1" s="1"/>
  <c r="L256" i="1"/>
  <c r="L258" i="1" s="1"/>
  <c r="I275" i="1" l="1"/>
  <c r="I273" i="1"/>
  <c r="K154" i="1" l="1"/>
  <c r="M154" i="1"/>
  <c r="K240" i="1"/>
  <c r="K241" i="1" s="1"/>
  <c r="M240" i="1"/>
  <c r="L154" i="1" l="1"/>
  <c r="M241" i="1"/>
  <c r="L240" i="1"/>
  <c r="L241" i="1" s="1"/>
  <c r="M235" i="1" l="1"/>
  <c r="M234" i="1"/>
  <c r="K235" i="1"/>
  <c r="K234" i="1"/>
  <c r="M236" i="1" l="1"/>
  <c r="L235" i="1"/>
  <c r="K236" i="1"/>
  <c r="L234" i="1"/>
  <c r="L236" i="1" l="1"/>
  <c r="K229" i="1"/>
  <c r="K230" i="1" s="1"/>
  <c r="M229" i="1"/>
  <c r="M230" i="1" s="1"/>
  <c r="L229" i="1" l="1"/>
  <c r="L230" i="1" s="1"/>
  <c r="K196" i="1" l="1"/>
  <c r="K197" i="1"/>
  <c r="K198" i="1"/>
  <c r="K199" i="1"/>
  <c r="K200" i="1"/>
  <c r="K201" i="1"/>
  <c r="K195" i="1"/>
  <c r="M196" i="1"/>
  <c r="M197" i="1"/>
  <c r="M198" i="1"/>
  <c r="M199" i="1"/>
  <c r="M200" i="1"/>
  <c r="M201" i="1"/>
  <c r="M195" i="1"/>
  <c r="L197" i="1" l="1"/>
  <c r="L199" i="1"/>
  <c r="L198" i="1"/>
  <c r="L195" i="1"/>
  <c r="L200" i="1"/>
  <c r="L196" i="1"/>
  <c r="L201" i="1"/>
  <c r="K222" i="1"/>
  <c r="M222" i="1"/>
  <c r="M216" i="1"/>
  <c r="K216" i="1"/>
  <c r="K209" i="1"/>
  <c r="K210" i="1"/>
  <c r="M209" i="1"/>
  <c r="M210" i="1"/>
  <c r="M208" i="1"/>
  <c r="K208" i="1"/>
  <c r="L216" i="1" l="1"/>
  <c r="L222" i="1"/>
  <c r="L208" i="1"/>
  <c r="L210" i="1"/>
  <c r="L209" i="1"/>
  <c r="K188" i="1" l="1"/>
  <c r="M188" i="1"/>
  <c r="K181" i="1"/>
  <c r="K182" i="1"/>
  <c r="K180" i="1"/>
  <c r="M181" i="1"/>
  <c r="M182" i="1"/>
  <c r="M180" i="1"/>
  <c r="L182" i="1" l="1"/>
  <c r="L188" i="1"/>
  <c r="L181" i="1"/>
  <c r="L180" i="1"/>
  <c r="M174" i="1"/>
  <c r="M173" i="1"/>
  <c r="M172" i="1"/>
  <c r="M171" i="1"/>
  <c r="K161" i="1"/>
  <c r="K162" i="1"/>
  <c r="K163" i="1"/>
  <c r="K164" i="1"/>
  <c r="K165" i="1"/>
  <c r="K166" i="1"/>
  <c r="K167" i="1"/>
  <c r="K168" i="1"/>
  <c r="K169" i="1"/>
  <c r="K170" i="1"/>
  <c r="K171" i="1"/>
  <c r="K172" i="1"/>
  <c r="K173" i="1"/>
  <c r="K174" i="1"/>
  <c r="K160" i="1"/>
  <c r="M161" i="1"/>
  <c r="M162" i="1"/>
  <c r="M163" i="1"/>
  <c r="M164" i="1"/>
  <c r="M165" i="1"/>
  <c r="M166" i="1"/>
  <c r="M167" i="1"/>
  <c r="M168" i="1"/>
  <c r="M169" i="1"/>
  <c r="M170" i="1"/>
  <c r="M160" i="1"/>
  <c r="L168" i="1" l="1"/>
  <c r="L164" i="1"/>
  <c r="L170" i="1"/>
  <c r="L166" i="1"/>
  <c r="L162" i="1"/>
  <c r="L167" i="1"/>
  <c r="L163" i="1"/>
  <c r="K175" i="1"/>
  <c r="L169" i="1"/>
  <c r="L165" i="1"/>
  <c r="L161" i="1"/>
  <c r="L173" i="1"/>
  <c r="L160" i="1"/>
  <c r="M175" i="1"/>
  <c r="L174" i="1"/>
  <c r="L172" i="1"/>
  <c r="L171" i="1"/>
  <c r="K153" i="1"/>
  <c r="K155" i="1"/>
  <c r="K152" i="1"/>
  <c r="M153" i="1"/>
  <c r="M155" i="1"/>
  <c r="M152" i="1"/>
  <c r="L155" i="1" l="1"/>
  <c r="L153" i="1"/>
  <c r="L152" i="1"/>
  <c r="L175" i="1"/>
  <c r="K143" i="1"/>
  <c r="K144" i="1"/>
  <c r="K145" i="1"/>
  <c r="K146" i="1"/>
  <c r="K147" i="1"/>
  <c r="M143" i="1"/>
  <c r="M144" i="1"/>
  <c r="M145" i="1"/>
  <c r="M146" i="1"/>
  <c r="M147" i="1"/>
  <c r="K142" i="1"/>
  <c r="M142" i="1"/>
  <c r="L144" i="1" l="1"/>
  <c r="L146" i="1"/>
  <c r="L142" i="1"/>
  <c r="L145" i="1"/>
  <c r="L147" i="1"/>
  <c r="L143" i="1"/>
  <c r="K137" i="1"/>
  <c r="M137" i="1"/>
  <c r="K136" i="1"/>
  <c r="M136" i="1"/>
  <c r="L137" i="1" l="1"/>
  <c r="L136" i="1"/>
  <c r="K129" i="1"/>
  <c r="K130" i="1"/>
  <c r="K131" i="1"/>
  <c r="K128" i="1"/>
  <c r="M129" i="1"/>
  <c r="M130" i="1"/>
  <c r="L130" i="1" s="1"/>
  <c r="M131" i="1"/>
  <c r="L131" i="1" s="1"/>
  <c r="M128" i="1"/>
  <c r="L128" i="1" s="1"/>
  <c r="L129" i="1" l="1"/>
  <c r="K120" i="1"/>
  <c r="K121" i="1"/>
  <c r="K122" i="1"/>
  <c r="K119" i="1"/>
  <c r="M122" i="1"/>
  <c r="M121" i="1"/>
  <c r="L121" i="1" s="1"/>
  <c r="M120" i="1"/>
  <c r="M119" i="1"/>
  <c r="K123" i="1" l="1"/>
  <c r="M123" i="1"/>
  <c r="L119" i="1"/>
  <c r="L120" i="1"/>
  <c r="L122" i="1"/>
  <c r="K109" i="1"/>
  <c r="K110" i="1"/>
  <c r="K111" i="1"/>
  <c r="K112" i="1"/>
  <c r="K113" i="1"/>
  <c r="K108" i="1"/>
  <c r="M109" i="1"/>
  <c r="M110" i="1"/>
  <c r="M111" i="1"/>
  <c r="M112" i="1"/>
  <c r="M113" i="1"/>
  <c r="M108" i="1"/>
  <c r="L113" i="1" l="1"/>
  <c r="L109" i="1"/>
  <c r="L108" i="1"/>
  <c r="L110" i="1"/>
  <c r="L112" i="1"/>
  <c r="L111" i="1"/>
  <c r="K114" i="1"/>
  <c r="L123" i="1"/>
  <c r="K100" i="1"/>
  <c r="K101" i="1"/>
  <c r="K102" i="1"/>
  <c r="K99" i="1"/>
  <c r="M100" i="1"/>
  <c r="L100" i="1" s="1"/>
  <c r="M101" i="1"/>
  <c r="M102" i="1"/>
  <c r="L102" i="1" s="1"/>
  <c r="M99" i="1"/>
  <c r="L99" i="1" s="1"/>
  <c r="L101" i="1" l="1"/>
  <c r="K82" i="1"/>
  <c r="K83" i="1"/>
  <c r="K84" i="1"/>
  <c r="K85" i="1"/>
  <c r="K86" i="1"/>
  <c r="K87" i="1"/>
  <c r="K88" i="1"/>
  <c r="K89" i="1"/>
  <c r="K90" i="1"/>
  <c r="K91" i="1"/>
  <c r="K92" i="1"/>
  <c r="K93" i="1"/>
  <c r="K81" i="1"/>
  <c r="M82" i="1"/>
  <c r="M83" i="1"/>
  <c r="M84" i="1"/>
  <c r="M85" i="1"/>
  <c r="M86" i="1"/>
  <c r="M87" i="1"/>
  <c r="M88" i="1"/>
  <c r="M89" i="1"/>
  <c r="M90" i="1"/>
  <c r="M91" i="1"/>
  <c r="M92" i="1"/>
  <c r="M93" i="1"/>
  <c r="M81" i="1"/>
  <c r="K77" i="1"/>
  <c r="M77" i="1"/>
  <c r="K51" i="1"/>
  <c r="K52" i="1"/>
  <c r="K53" i="1"/>
  <c r="K54" i="1"/>
  <c r="K55" i="1"/>
  <c r="K56" i="1"/>
  <c r="K57" i="1"/>
  <c r="K58" i="1"/>
  <c r="K59" i="1"/>
  <c r="K60" i="1"/>
  <c r="K61" i="1"/>
  <c r="K62" i="1"/>
  <c r="K63" i="1"/>
  <c r="K64" i="1"/>
  <c r="K65" i="1"/>
  <c r="K66" i="1"/>
  <c r="K67" i="1"/>
  <c r="K68" i="1"/>
  <c r="K69" i="1"/>
  <c r="K70" i="1"/>
  <c r="M51" i="1"/>
  <c r="L51" i="1" s="1"/>
  <c r="M52" i="1"/>
  <c r="L52" i="1" s="1"/>
  <c r="M53" i="1"/>
  <c r="L53" i="1" s="1"/>
  <c r="M54" i="1"/>
  <c r="L54" i="1" s="1"/>
  <c r="M55" i="1"/>
  <c r="L55" i="1" s="1"/>
  <c r="M56" i="1"/>
  <c r="L56" i="1" s="1"/>
  <c r="M57" i="1"/>
  <c r="L57" i="1" s="1"/>
  <c r="M58" i="1"/>
  <c r="L58" i="1" s="1"/>
  <c r="M59" i="1"/>
  <c r="L59" i="1" s="1"/>
  <c r="M60" i="1"/>
  <c r="L60" i="1" s="1"/>
  <c r="M61" i="1"/>
  <c r="L61" i="1" s="1"/>
  <c r="M62" i="1"/>
  <c r="L62" i="1" s="1"/>
  <c r="M63" i="1"/>
  <c r="L63" i="1" s="1"/>
  <c r="M64" i="1"/>
  <c r="L64" i="1" s="1"/>
  <c r="M65" i="1"/>
  <c r="L65" i="1" s="1"/>
  <c r="M66" i="1"/>
  <c r="L66" i="1" s="1"/>
  <c r="M67" i="1"/>
  <c r="M68" i="1"/>
  <c r="L68" i="1" s="1"/>
  <c r="M69" i="1"/>
  <c r="L69" i="1" s="1"/>
  <c r="M70" i="1"/>
  <c r="L70" i="1" s="1"/>
  <c r="K50" i="1"/>
  <c r="M50" i="1"/>
  <c r="K37" i="1"/>
  <c r="K38" i="1"/>
  <c r="K39" i="1"/>
  <c r="K40" i="1"/>
  <c r="K41" i="1"/>
  <c r="K42" i="1"/>
  <c r="K23" i="1"/>
  <c r="K24" i="1"/>
  <c r="K25" i="1"/>
  <c r="K26" i="1"/>
  <c r="K27" i="1"/>
  <c r="K28" i="1"/>
  <c r="K29" i="1"/>
  <c r="K30" i="1"/>
  <c r="K31" i="1"/>
  <c r="K36" i="1"/>
  <c r="M37" i="1"/>
  <c r="L37" i="1" s="1"/>
  <c r="M38" i="1"/>
  <c r="L38" i="1" s="1"/>
  <c r="M39" i="1"/>
  <c r="L39" i="1" s="1"/>
  <c r="M40" i="1"/>
  <c r="L40" i="1" s="1"/>
  <c r="M41" i="1"/>
  <c r="L41" i="1" s="1"/>
  <c r="M42" i="1"/>
  <c r="L42" i="1" s="1"/>
  <c r="M36" i="1"/>
  <c r="K22" i="1"/>
  <c r="K10" i="1"/>
  <c r="K11" i="1"/>
  <c r="K12" i="1"/>
  <c r="K13" i="1"/>
  <c r="K14" i="1"/>
  <c r="K15" i="1"/>
  <c r="K16" i="1"/>
  <c r="M23" i="1"/>
  <c r="M24" i="1"/>
  <c r="M25" i="1"/>
  <c r="M26" i="1"/>
  <c r="M27" i="1"/>
  <c r="M28" i="1"/>
  <c r="M29" i="1"/>
  <c r="M30" i="1"/>
  <c r="M31" i="1"/>
  <c r="M22" i="1"/>
  <c r="M10" i="1"/>
  <c r="M11" i="1"/>
  <c r="M12" i="1"/>
  <c r="M13" i="1"/>
  <c r="M14" i="1"/>
  <c r="M15" i="1"/>
  <c r="M16" i="1"/>
  <c r="M9" i="1"/>
  <c r="K9" i="1"/>
  <c r="L16" i="1" l="1"/>
  <c r="L12" i="1"/>
  <c r="L31" i="1"/>
  <c r="L27" i="1"/>
  <c r="L23" i="1"/>
  <c r="L50" i="1"/>
  <c r="L81" i="1"/>
  <c r="L90" i="1"/>
  <c r="L86" i="1"/>
  <c r="L82" i="1"/>
  <c r="K17" i="1"/>
  <c r="L14" i="1"/>
  <c r="L10" i="1"/>
  <c r="L29" i="1"/>
  <c r="L25" i="1"/>
  <c r="L92" i="1"/>
  <c r="L88" i="1"/>
  <c r="L84" i="1"/>
  <c r="L13" i="1"/>
  <c r="L22" i="1"/>
  <c r="L28" i="1"/>
  <c r="L24" i="1"/>
  <c r="L91" i="1"/>
  <c r="L87" i="1"/>
  <c r="L83" i="1"/>
  <c r="L36" i="1"/>
  <c r="K43" i="1"/>
  <c r="K94" i="1"/>
  <c r="L15" i="1"/>
  <c r="L11" i="1"/>
  <c r="L26" i="1"/>
  <c r="L93" i="1"/>
  <c r="L89" i="1"/>
  <c r="L85" i="1"/>
  <c r="M94" i="1"/>
  <c r="L77" i="1"/>
  <c r="M17" i="1"/>
  <c r="L9" i="1"/>
  <c r="L67" i="1"/>
  <c r="L30" i="1"/>
  <c r="K223" i="1"/>
  <c r="K217" i="1"/>
  <c r="L17" i="1" l="1"/>
  <c r="L94" i="1"/>
  <c r="M223" i="1"/>
  <c r="L223" i="1"/>
  <c r="M217" i="1"/>
  <c r="L217" i="1"/>
  <c r="K211" i="1" l="1"/>
  <c r="L211" i="1"/>
  <c r="M211" i="1"/>
  <c r="M202" i="1" l="1"/>
  <c r="L202" i="1"/>
  <c r="K202" i="1"/>
  <c r="M189" i="1" l="1"/>
  <c r="L189" i="1"/>
  <c r="K189" i="1"/>
  <c r="M183" i="1" l="1"/>
  <c r="L183" i="1"/>
  <c r="K183" i="1"/>
  <c r="M43" i="1" l="1"/>
  <c r="K103" i="1" l="1"/>
  <c r="K32" i="1"/>
  <c r="M103" i="1"/>
  <c r="M32" i="1" l="1"/>
  <c r="L103" i="1"/>
  <c r="L43" i="1"/>
  <c r="L32" i="1" l="1"/>
  <c r="K138" i="1"/>
  <c r="K156" i="1"/>
  <c r="K132" i="1"/>
  <c r="K148" i="1"/>
  <c r="M138" i="1"/>
  <c r="M132" i="1"/>
  <c r="M156" i="1"/>
  <c r="M148" i="1"/>
  <c r="L148" i="1" l="1"/>
  <c r="L156" i="1"/>
  <c r="L138" i="1"/>
  <c r="L132" i="1"/>
  <c r="M114" i="1" l="1"/>
  <c r="K71" i="1"/>
  <c r="I277" i="1" s="1"/>
  <c r="M71" i="1"/>
  <c r="L71" i="1"/>
  <c r="I274" i="1" l="1"/>
  <c r="L114" i="1"/>
</calcChain>
</file>

<file path=xl/sharedStrings.xml><?xml version="1.0" encoding="utf-8"?>
<sst xmlns="http://schemas.openxmlformats.org/spreadsheetml/2006/main" count="850" uniqueCount="261">
  <si>
    <t>Lp.</t>
  </si>
  <si>
    <t>VAT %</t>
  </si>
  <si>
    <t>Wartość netto</t>
  </si>
  <si>
    <t>Wartość VAT</t>
  </si>
  <si>
    <t>Wartość brutto</t>
  </si>
  <si>
    <t>RAZEM</t>
  </si>
  <si>
    <t>Jm</t>
  </si>
  <si>
    <t>szt.</t>
  </si>
  <si>
    <t>Ilość</t>
  </si>
  <si>
    <t>Cena jednostkowa netto</t>
  </si>
  <si>
    <t>Cena jednostkowa brutto</t>
  </si>
  <si>
    <t>Opis towaru</t>
  </si>
  <si>
    <t>Nazwa handlowa towaru  (ew. kod towaru) jak na fakturze</t>
  </si>
  <si>
    <t>1.</t>
  </si>
  <si>
    <t>2.</t>
  </si>
  <si>
    <t>3.</t>
  </si>
  <si>
    <t>4.</t>
  </si>
  <si>
    <t>5.</t>
  </si>
  <si>
    <t>6.</t>
  </si>
  <si>
    <t>7.</t>
  </si>
  <si>
    <t>8.</t>
  </si>
  <si>
    <t>9.</t>
  </si>
  <si>
    <t>10.</t>
  </si>
  <si>
    <t>szt</t>
  </si>
  <si>
    <t>Elektroda neutralna jednorazowa dzielona</t>
  </si>
  <si>
    <t>Uchwyt elektrod monopolarnych z 2 przyciskami, VIO, ICC, ACC STANDARD, z kablem przyłączeniowym dł. 4m</t>
  </si>
  <si>
    <t>Elektroda nożowa, prosta 3,4 x 24 mm wielorazowa</t>
  </si>
  <si>
    <t>Elektroda nożowa, prosta 0,4 x 10 mm, dł. 100 mm, do głębokich jam ciała</t>
  </si>
  <si>
    <t xml:space="preserve">Kleszczyki laparoskopowe BiClamp Laparoskopowe, typu Maryland, okładki radełkowane, płaszcz o średnicy 5mm, długość 340mm, kompatybilne z diatermią VAIO 300 D
</t>
  </si>
  <si>
    <t xml:space="preserve">Nożyki bipolarne laparoskopowe, końcówki Micro średnica 5 mm, długość 350 mm
</t>
  </si>
  <si>
    <t>Elektroda haczykowata laparoskopowa, okrągła, monopolarna, płaszcz izolowany Ø 5mm, dł. 320 mm, pokryta powloką nieprzywierającą</t>
  </si>
  <si>
    <t>Elektroda pętlowa, prosta Ø 10mm, wolfranowa dł. 130 mm - 135 mm</t>
  </si>
  <si>
    <t>Elektroda pętlowa, prosta Ø 15mm, wolfranowa dł. 130mm - 135mm</t>
  </si>
  <si>
    <t>Elektroda pętlowa, prosta Ø 20mm, wolfranowa dł. do 140mm</t>
  </si>
  <si>
    <t>Elektroda neutralna niedzielona wielorazowa silkonowa do diatermii</t>
  </si>
  <si>
    <t>Elektroda kulkowa, prosta ø4 mm, dł do 40mm</t>
  </si>
  <si>
    <t>Pinceta bipolarna, prosta,tip 1mm dł. 19 cm</t>
  </si>
  <si>
    <t>Kabel do instr. bipolarnych, dł. 5 m</t>
  </si>
  <si>
    <t>11.</t>
  </si>
  <si>
    <t>12.</t>
  </si>
  <si>
    <t>13.</t>
  </si>
  <si>
    <t>14.</t>
  </si>
  <si>
    <t>15.</t>
  </si>
  <si>
    <t>16.</t>
  </si>
  <si>
    <t>17.</t>
  </si>
  <si>
    <t>Pakiet nr 15</t>
  </si>
  <si>
    <t>Pakiet nr 16</t>
  </si>
  <si>
    <t>Pakiet nr 17</t>
  </si>
  <si>
    <t>Pakiet nr 19</t>
  </si>
  <si>
    <t>Pakiet nr 20</t>
  </si>
  <si>
    <t>Wielkość opakowania handlowego</t>
  </si>
  <si>
    <t xml:space="preserve">Czyścik do elektrod </t>
  </si>
  <si>
    <t>18.</t>
  </si>
  <si>
    <t>19.</t>
  </si>
  <si>
    <t>20.</t>
  </si>
  <si>
    <t>Pakiet nr 22</t>
  </si>
  <si>
    <t>Jakość</t>
  </si>
  <si>
    <t>długość 130mm - 30 pkt. długośc powyżej 130mm - 0 pkt.</t>
  </si>
  <si>
    <t xml:space="preserve">Obwód oddechowy jednorazowy do respiratorów dla dorosłych.
Rozmiar 22m/15F, dwuramienny, dlugość 160-180 cm, dwie rury dł. 160-180 cm + łącznik Y z możliwością odłączenia jednej rury od łącznika Y </t>
  </si>
  <si>
    <t>Pojemnik Respiflo z wodą sterylną o pojemności 325 - 500 ml z adaptorem.</t>
  </si>
  <si>
    <t>Czujnik do ciągłego pomiaru rzutu serca - Zestaw do ciągłych pomiarów hemodynamicznych; czujnik do ciągłego pomiaru rzutu serca, długosci lini 152 cm, dwa niezalezne gniazda sygnału ciśnienia tętniczego i CO, połączenia zgazdowe sygnału ciśniania-bezpinowe, brak konieczności kalibracji czujnika, czestotliwość własna czujnika &gt; 200Hz, szybkośc przepływu w urzadzeniu płuczacym przy ciśnieniu w worku i.v. Do 300 mmHg-3ml/godz. metoda pomiaru rzutu minutowego małoinwazyjna (max 1 dostęp naczyniowy), zestaw musi być kompatybilny z monitorem firmy Edwards Lifesciences</t>
  </si>
  <si>
    <t>Pojedynczy czujnik do pomaru ciśnienia metoda bezpośrednią - Pojedynczy czyjnik do pomiaru ciśniania metoda bezpośrednią: długość linii płuczacej 150 cm, biureta wyposażona w system zabezpieczający przed zapowietrzeniem (szpikulec w biurecie z trzema otworami) jeden przetwornik do krwawego pomiaru ciśniania o częstotliwości własnej samego przetwornika ≥200 Hz, błąd pomiaru przetwornika (nieliniowość i histereza) do 1,5 % prostoliniowy przepływ przez przetwornik, odpowiedniie oznakowanie drenów- zestaw wyposażony w kolorowe koreczki do precyzyjnego oznaczenia rodzaju linii, system przepłukiwania uruchamiany wielokierunkowo przez pociągnięcie za wielokierunkowy wypustek, połączenie przetwornika z kablem łączącym z monitorem, bezpinowe, chroniące przed zalaniem (wodoodporne), osobny port wbudowany w konstrukcję przetwornika służący do testowania poprawności działania systemu</t>
  </si>
  <si>
    <t>Cewnik trójświatłowy ze zintegrowanym czujnikiem - do ciągłego monitorowania saturacji krwi żylnej ScVO2, grubości 8,5 F, długości 20 cm, prowadnik 0,032"/45 cm typu "J", w zestawie igła punkcyjna i rozszerzadło.</t>
  </si>
  <si>
    <t>Zestaw do ciągłych pomiarów hemodynamicznych metodą termodylucji - Zestaw do ciągłych pomiarów hemodynamicznych metodą termodylucji przezpłucnej: czujnik do ciągłego pomiaru rzutu serca z wyjściem sygnału ciągłego pomiaru ciśnienia tętniczego krwi, czujnik ciśnienia  OCŻ, trójnik z dwoma zastawkami zwrotnymi zabezpieczającymi przed cofaniem się płynów, poluretanowe wkłucie tętnicze 5F, długości w zakresie 18 - 20 cm, połączenia gniazd sygnału ciśnienia-bezpinowe, częstotliwość czujnika &gt; 200 HZ</t>
  </si>
  <si>
    <t>Obwód oddechowy jednorazowy do znieczuleń dla dorosłych
Dla wielu pacjentów rozmiar 22m-22m/15F, dł. 160-180 cm, dwie rury z łącznikiem Y dł. 180 cm + 1 rura z workiem oddechowym o pojemności 1,5 - 2 l.</t>
  </si>
  <si>
    <t>Próbki</t>
  </si>
  <si>
    <t>1 szt</t>
  </si>
  <si>
    <t>2 szt.</t>
  </si>
  <si>
    <t>1 szt.</t>
  </si>
  <si>
    <t>Pakiet nr 2</t>
  </si>
  <si>
    <t>Pakiet nr 1</t>
  </si>
  <si>
    <t>Pakiet nr 10</t>
  </si>
  <si>
    <t>21.</t>
  </si>
  <si>
    <t>Uchwyt monopolarny z elektrodą szpatułkową, jednorazowy.</t>
  </si>
  <si>
    <t>długość klipsownicy 20 cm - 30 pkt. powyżej 20cm - 0 pkt.</t>
  </si>
  <si>
    <t>Zamawiający wymaga aby wszystkie zaoferowane klipsy posiadały samoprzlepne wklejki do kartoteki pacjenta określające nazwę klipsa, producenta, nr katalogowy, nr serii i datę ważności</t>
  </si>
  <si>
    <t>Pakiet nr 12</t>
  </si>
  <si>
    <t>Pakiet nr 13</t>
  </si>
  <si>
    <t>Materiał hemostatyczny o mikrowłókienkowym splocie, zbudowany z 7 warstw. Rozmiar 5,1 x 10,2 cm</t>
  </si>
  <si>
    <t>Materiał hemostatyczny o zwartym splocie. Rozmiar 7,5 x 10 cm</t>
  </si>
  <si>
    <t xml:space="preserve">1 szt. </t>
  </si>
  <si>
    <t>Pojemnik nawilżacz wielorazowy - do dozownika A-21/III, który Zamawiający posiada.</t>
  </si>
  <si>
    <t>Jednorazowa końcówka noża harmonicznego dł. ramienia 36 cm, śr. 5 mm z technologią adaptacji do tkanki. Końcówka posiada dwa przyciski aktywujące max i min. Możliwość cięcia i koagulacji, kształt uchwytu pistoletowy.</t>
  </si>
  <si>
    <t>Jednorazowa końcówka noża harmonicznego dł. ramienia 17 cm. Posiadająca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 mm.</t>
  </si>
  <si>
    <t>Jednorazowy stapler zamykająco tnący z zakrzywioną główką (kształt półksiężyca), długość lini cięcia 40 mm. Stapler umożliwiający sześciokrotne wystrzelenie ładunku podczas jednego zabiegu, zawierający ładunek do tkanki standardowej lub grubej (Zamawiający każdorazowo określi rodzaj ładunku w staplerze przy składaniu zamówienia cząstkowego).</t>
  </si>
  <si>
    <t>Jednorazowa końcówka noża harmonicznego dł. ramienia 9 cm. Posiadająca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 mm.</t>
  </si>
  <si>
    <t>Uniwersalny ładunek do jednorazowego staplera liniowego z nożem posiadającym sekwencyjną regulację wysokości zszywek przeznaczonych do tkanki standardowej ( 1,5 mm po zamknięciu), pośredniej (1,8 mm po zamknięciu) i grubej (2 mm po zamknięciu). Stapler kompatybilny z ładunkiem posiadającym 6 rzędów zszywek wykonanych w techynologii przestrzennej 3D o długości szwu 61 mm (nóż zintegrowany z ładunkiem).</t>
  </si>
  <si>
    <t>Jednorazowa rękojeść staplera endoskopowego prostego, przeznaczonego do ładunków wykonujących zespolenie o długości 60 mm, posiadającego dwie dźwignie - zamykającą i spustową długość ramienia 28, 34, 44 cm. Zamawiający każdorazowo określi długość rękojeści przy składaniu zamówienia.</t>
  </si>
  <si>
    <t>Jednorazowy ładunek do automatycznego staplera endoskopowego o długości lini szwu 60 mm o 3 podwójnych rzędach zszywek, posiadającego dwie dźwignie - zamykającą i spustową, o długości ramienia 34 cm. Ładunki z wysokością zszywek po zamknięciuy 1,0 mm; 1,5 mm; 1,8 mm; 2,0 mm; 2,3 mm. Zamawiający określi wysokość zszywek przy zamówieniu.</t>
  </si>
  <si>
    <t>Pakiet nr 3</t>
  </si>
  <si>
    <t>Pakiet nr 9</t>
  </si>
  <si>
    <t>Pakiet nr 11</t>
  </si>
  <si>
    <t>Pakiet nr 14</t>
  </si>
  <si>
    <t>Bezlateksowy worek do liczenia gazików, gąbek, opatrunków. Posiadający pięć kieszeni z przegródką umieszczonych jedna nad drugą mieszczących 10 małych gazików 10 cm x 10 cm lub po rozłączeniu przegródki 5 dużych gaz, opatrunków lub gąbek do laparotomii. Kieszenie przedniej części worka wykonane z przeźroczystego polietylenu, umożliwiają łatwe liczenie gazików. Tylna część worka wykonana z niebieskiego polietylenu, umożliwia wieszanie kolejnych worków jeden na drugi. Worek posiada taśmę samoprzylepną umożliwiającą zamknięcie go po użyciu  po wcześniejszym zrolowaniu, opakowanie jednostkowe 50 szt. Wykonawca dołączy koszyk z uchwytem pasujący na statyw do kroplówki</t>
  </si>
  <si>
    <t>op.</t>
  </si>
  <si>
    <t>Licznik igieł i ostrzy na 30 sztuk z podwójnym magnesem z możliwością pojemności 60 sztuk, z funkcją bezpiecznego usuwania ostrzy z rękojeści, z podniesionymi krawędziami, wykonany z polietylenu w kolorze czerwonym, bezlateksowy, sterylny. Na spodniej i górnej części pojemnika znajduje się taśma przylepna umożliwiająca przytwierdzenie go do powierzchni sterylnej. Dwuczęściowa konstrukcja pozawala na rozdzielenie licznika na dwie połówki i umieszczenia ich w różnych miejscach w polu operacyjnym. Licznik posiada zachodzące na siebie krawędzie wieczek oraz pasywny zamek zatrzaskowy umożliwiający automatycznie i bezpiecznie zamknięcie bez zaangażowania użytkownika. Kolor czerwony</t>
  </si>
  <si>
    <t xml:space="preserve">Okulary ochronne złożone, wykonane w technologii zapobiegającej odblaskom oraz zaparowaniu soczewek i energii statycznej. Oprawka dopasowana do czoła tak aby zapobiec zachlapaniu oczu od górnej części okularów. Soczewki przylegające szczelnie do oprawek, łatwo zapinane na oprawkę i ściągane. Górna krawędź soczewki posiada matowy, kolorowy pasek ułatwiający chwytanie soczewek w trakcie ich zakładania bez pozostawiania odcisków palców.   </t>
  </si>
  <si>
    <t xml:space="preserve">Zestaw serwet do resekcji przezcewkowej, jałowy,
Skad:
1 x serweta o wymiarach 190 cm x 230 cm zintegrowana z osłonami na kończyny, z otworem brzusznym o średnicy 6 cm oraz kroczowym 6 cm, zintegrowana z bezlateksową osłoną palca do badania per rectum, torebką do zbiórki płynów wyposażonym w sztywnik, filtr, końcówke odpływową. Górna część serwety wykonana z hydrofobowej włókniny trójwarstwowej typu SMS o gramaturze 50 g/m2 oraz dolna część serwety wykonana z folii PE.
4 x ręcznik chłonny o wymiarach 30 cm x 30 cm wykonany z włókniny typu spunlace  o gramaturze 45 g/m2
1 x taśma samoprzylepna o wymiarach 10 cm x 50 cm wykonana z włókniny typu spunlace o gramaturze 68 g/m2
1 x serweta wzmocniona na stół instrumentalny stanowiąca owinięcie zestawu o wymiarach 150 cm x 190 cm, wykonana z warstwy nieprzemakalnej o gramaturze 35 g/m2 oraz włókninowej warstwy chłonnej o gramaturze 28 g/m2. Łączna gramatura w strefie chłonnej - 63 g/m2.
Zestaw sterylizowany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Dodatkowo serweta stanowiąca owinięcie zestawu posiada taśmę mocującą do stołu instrumentalnego i naklejkę służącą jako zamknięcie zestawu. Spełnia wymogi aktualnej normy PN-EN 13795.
</t>
  </si>
  <si>
    <t xml:space="preserve">Zestaw serwet do artroskopii kolana, jałowy,
Skład:
1 x serweta samoprzylepna o wymiarach 200 cm x 320 cm lub 180x300cm z otworem samouszczelniającym się o wymiarach 6 cm x 8 cm wykonana z hydrofobowej włókniny trójwarstwowej typu SMS o gramaturze 50 g/m2, w strefie krytycznej wyposażona we wzmocnienie wysokochłonne o gramaturze 80 g/m2, zintegrowana z organizatorami przewodów. Łączna gramatura serwety w strefie krytycznej 130 g/m2
2 x ręcznik chłonny o wymiarach 30 cm x 30 cm wykonany z włókniny typu spunlace  o gramaturze 45 g/m2
1 x osłona na przewody o wymiarach 14 cm x 250 cm, wyposażona w końcówkę z perforacją, kartonik ułatwiający aplikację oraz dwie taśmy przylepne. Osłona wykonana z transparentnej folii PE o gramaturze 50 g/m2.
1 x serweta elastyczna osłona na kończynę o wymiarach 30 cm x 60 cm
1 x wzmocniona osłona (serweta) na stolik Mayo o wymiarach 80 cm x 140 cm wykonana z folii PE o gramaturze 50 g/m2 oraz włókniny chłonnej w obszarze wzmocnionym o wymiarach 60 cm x 140 cm, łączna gramatura w strefie wzmocnionej 80 g/m2. Osłona w postaci worka w kolorze czerwonym, składana teleskopowo z zaznaczonym kierunkiem rozwijania.
1 x serweta wzmocniona na stół instrumentalny stanowiąca owinięcie zestawu o wymiarach 150 cm x 190 cm, wykonana z warstwy nieprzemakalnej o gramaturze 35 g/m2 oraz włókninowej warstwy chłonnej o gramaturze 28 g/m2. Łączna gramatura w strefie chłonnej - 63 g/m2.
Wszystkie składowe zestawu zawinięte w dodatkową serwetę 2-warstwową, celulozowo - foliową o gramaturze 54g/m2 i chłonności 180%,  stanowiącą pierwsze, zewnętrzne owinięcie zestawu.
Zestaw sterylizowany radiacyjnie. Opakowanie TYVEC wyposażone w informację o kierunku o twierania oraz 4 etykiety samoprzylepne typu TAG służące do archiwizacji danych. Na każdej etykiecie samoprzylepnej,  znajdują się następujące informacje : numer ref., data ważności, nr serii, dane wytwórcy oraz kod kreskowy. Dodatkowo serweta stanowiąca owinięcie zestawu posiada taśmę mocującą do stołu instrumentalnego i naklejkę służącą jako zamknięcie zestawu. Spełnia wymogi aktualnej normy PN-EN 13795.
</t>
  </si>
  <si>
    <r>
      <rPr>
        <b/>
        <sz val="11"/>
        <rFont val="Arial"/>
        <family val="2"/>
        <charset val="238"/>
      </rPr>
      <t>Rurka intubacyjna bez mankietu.</t>
    </r>
    <r>
      <rPr>
        <sz val="11"/>
        <rFont val="Arial"/>
        <family val="2"/>
        <charset val="238"/>
      </rPr>
      <t xml:space="preserve">
Wykonana z PCV, przezroczysta, ustno-nosowa, częściowow osadzony łącznik, wklęsła gładka końcówka, linia rtg na całej długości skalowana, sterylna, jednorazowego użytku.
Rozmiar:  średnica wewnętrzna 2,0 - 7,0 , w zależności od zapotrzebowania Zamawiającego.</t>
    </r>
  </si>
  <si>
    <r>
      <t xml:space="preserve">Rurka intubacyjna z mankietem wysokoobjętościowym, niskociśnieniowym 
</t>
    </r>
    <r>
      <rPr>
        <sz val="11"/>
        <rFont val="Arial"/>
        <family val="2"/>
        <charset val="238"/>
      </rPr>
      <t>ze znacznikiem głębokości, niebieskim kontrolnym balonem.
Wykonana z PCV, przezroczysta, ustno - nosowa, częściowow osadzony łącznik, wklęsła gładka końcówka, linia RTG na całej długości, skalowana, sterylna, jednoraowego użytku.
Rozmiar: średnica wew. 5,0 - 10,0 mm w zalażności od zapotrzebowania zamawiającego.</t>
    </r>
  </si>
  <si>
    <r>
      <rPr>
        <b/>
        <sz val="11"/>
        <rFont val="Arial"/>
        <family val="2"/>
        <charset val="238"/>
      </rPr>
      <t>Rurka intubacyjna zbrojona</t>
    </r>
    <r>
      <rPr>
        <sz val="11"/>
        <rFont val="Arial"/>
        <family val="2"/>
        <charset val="238"/>
      </rPr>
      <t xml:space="preserve">
Wstępnie wyprofilowana  z mankietem wysokoobjętościowym, niskociśnieniowym ze znacznikiem głębokości, niebieskim kontrolnym balonem. Przezroczysta, trwale połączona z rurką łącznik 15mm, w ścianie rurki spialny drut ze stali nierdzewnej, niebieski mankiet o kształcie wrzecionowatym, linie RTG na całej długosci, skalowana, sterylna, jednorazowego użytku z prowadnicą lub bez prowadnicy.
Rozmiar: średnica wew. 7,0 - 8,0 mm w zależności od zapotrzebowania Zamawiającego.</t>
    </r>
  </si>
  <si>
    <r>
      <t xml:space="preserve">Rurka Guedel ustno-gardłowa
</t>
    </r>
    <r>
      <rPr>
        <sz val="11"/>
        <rFont val="Arial"/>
        <family val="2"/>
        <charset val="238"/>
      </rPr>
      <t>Przezroczysta lub półprzezroczysta, kodowana kolorystycznie, jednorazowego uzytku, pakowana pojedynczo, sterylna.</t>
    </r>
  </si>
  <si>
    <r>
      <t xml:space="preserve">Rurka tracheostomijna bez mankietu
</t>
    </r>
    <r>
      <rPr>
        <sz val="11"/>
        <color theme="1"/>
        <rFont val="Arial"/>
        <family val="2"/>
        <charset val="238"/>
      </rPr>
      <t>Wykonana z termoplastycznego PCV, miekkie, gładkie przezroczyste skrzydełka szyldu, linia RTG na całej długości rurki, z łącznikiem 15mm, dwie tasiemki do mocowania, bez lateksu, bez ftalanów, sterylna, 
Rozmiar: 5,0; 6,0; 7,0; 8,0; 9,0 w zależności od zapotrzebowania Zamawiającego.</t>
    </r>
  </si>
  <si>
    <r>
      <t xml:space="preserve">Rurka tracheostomijna z mankietem niskociśnieniowym
</t>
    </r>
    <r>
      <rPr>
        <sz val="11"/>
        <rFont val="Arial"/>
        <family val="2"/>
        <charset val="238"/>
      </rPr>
      <t>Balonik kontrolny znakowany rozmiarem rurki, wykonana z termoplastycznego PCV, miękkie, gładkie przezroczyste skrzydełka szyldu, linia RTG na całej długości rurki, prowadnica, dwie tasiemki do mocowania, bez lateksu, bez ftalanów, sterylna.
Rozmiar: 5,0; 6,0; 7,0; 8,0; 9,0 w zależności od zapotrzebowania Zamawiającego.</t>
    </r>
  </si>
  <si>
    <r>
      <t>Klem BiClamp 201 T, zakrzywiony 18</t>
    </r>
    <r>
      <rPr>
        <sz val="11"/>
        <rFont val="Calibri"/>
        <family val="2"/>
        <charset val="238"/>
      </rPr>
      <t>°, gładki, długość 200mm</t>
    </r>
  </si>
  <si>
    <r>
      <t>Klem BiClamp 280, zakrzywiony 25</t>
    </r>
    <r>
      <rPr>
        <sz val="11"/>
        <rFont val="Calibri"/>
        <family val="2"/>
        <charset val="238"/>
      </rPr>
      <t>°, gładki, długość 280mm</t>
    </r>
  </si>
  <si>
    <t>Wykaz asortymentowo-cenow oraz wymagania minimalne z przewidywaną ilością zużycia w okresie 12 miesięcy</t>
  </si>
  <si>
    <t>Zamknięty system do odsysania rurki intubacyjnej CH 10/12/14/16 dł. 56 cm, możliwośc stosowania min. 72 godz; CH 16 dł. 62 cm możliwość stosowania min. 72 godz; CH 18 dł. 54 cm czas użycia min. 48 godz. oraz rurki tracheostomijnej CH 12/14/16dł. 36 cm, możliwość stosowania min. 72 godz. Zintegrowany/wbudowany podwójnie obrotowy łącznik o kącie 90 st., zamykany, obrotowy port do przepłukiwania cewnika o długości min. 5 cm., zamykany port do podawania lekówwziewnych (MDI)zintegrowany bezpośrednio w części łącznika podłączonej do rurki pacjenta, komora pozwalająca na obserwację wydzieliny pacjenta, zabezpieczenie łącznika podciśnienia w postaci kapturka, zamocowanie do zestawu w sposób zapobiegający zagubieniu, aktywacja podciśnienia za pomocą przycisku ściskanego wnętrzem dłoni , blokada przycisku aktywacji podciśnienia poprzez jego obrót o 90 st., uniemożliwiająca przypadkową aktywację odsysania. Przekręcana zastawka na wysokości portu do przepłukiwania oddzielająca cewnik od pacjenta po usunięciu go z rurki, zapewniająca szczelność zestawu (nie dotyczy systemu zamkniętego dla rozmiaru CH 18 dł. 54). Cewnik: bez konieczności wymiany po każdorzowej procedurze odsysania, zkaończony automatycznie (zaokrąglona końcówka bez żadnych ostrych krawędzi oraz ścięć), z dwoma otworami po przeciwległych stronach, zakończony obwódką w kolorze czarnym pozwalającym na jego wizualizację podczas przepłukiwania, oznaczenie rozmiaru cewnika bezpośrednio na dystaalnym końcu cewnika, cewnik z widocznymi oznaczeniami głębokościinsercji ska;lowanym co 1 cm. System stanowiący integraalną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intubacyjnej/tracheostomijnej.</t>
  </si>
  <si>
    <t>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pozbawiona lateksu i DEHP, końcówka maski kompatybilna ze standardowymi końcówkami układów oddechowych.</t>
  </si>
  <si>
    <t>Filtr mechaniczno-elektrostatyczny, bakteryjno-wirusowy z portem do CO2, z wyminnkiem ciełla i wilgoci; dla dorosłych; mikrobiologicznie czysty. Wydajnośc filtracji bakteryjnej 99,999%. Wydajność filtracji wirusowej 99,999%. Przestrzeń martwa do 75 ml, objętość oddechowa 150-1500; waga max. 34 g z portem kapno z koreczkiem. Wydajność nawilżania min. 32,5 mgH2O/l przy Vt+1000ml.</t>
  </si>
  <si>
    <t>Końcówka do odsysania pola, mikrochirurgiczna, metalowa, zagięta z kontrolą siły ssania, Ch9  średnica wew. 2,54 mm, zew. 3,0mm, dł. 160mm, otwór kontroli siły ssania 1,5mm, sterylna.</t>
  </si>
  <si>
    <t>Mata magnetyczna na instrumenty chirurgiczne bezlateksowa, sterylna, rozmiar 25,5cm x 40,5cm (+/- 0,1cm), 24 magnesy zatopione w piance PU</t>
  </si>
  <si>
    <t>Tacka do przekazywania skalpeli w pozycji ostrzem w dół. Mieści do trzech skalpeli, bezlateksowa, sterylna. Możliwość łatwego przyklejenia do stolika Mayo lub innej powierzchni.</t>
  </si>
  <si>
    <t>Koc ogrzewający jednorazowego użytku;  warstwy zewnętrzne wykonane z włókniny polipropylenowej 25 g/m² w kolorach zielonym i niebieskim,warstwa wewnętrzna z poliestru, z przeszyciami na całej powierzchni, zapobiegającymi przemieszczaniu się elementów poszczególnych warstw;  szwy ultradźwiękowe; niepalny. Rozmiar 110 x 210 cm. Opakowanie jednostkowe a 1 szt.</t>
  </si>
  <si>
    <t>Jednorazowy przyrząd do odsysania  płynów z podłóg na salach operacyjnych. Nie przywiera do podłogi dzięki wypustkom na spodniej części talerza ssącego. Przyrząd zbiera około 800ml płynu / minutę. Zawiera dren o długości min.180 cm. Przyrząd wyposażony jest w odłączny uchwyt wielorazowy. Bezlateksowy, bezftalanowy, bez PCV, bez plastyfikatorów. Niesterylny. Opakowanie zawiera 30 sztuk przrządów oraz 1 sztukę odłączanego uchwtu wielorazowego.</t>
  </si>
  <si>
    <t xml:space="preserve">Podkład chłonny o rozmiarze 60 x 90cm oddychający, wkład chłonny wyposażony w superabsorbent umożliwiający trwałe zatrzymanie płynu w rdzeniu, redukuje zapach. Chłonność 1600 ml wg EN ISO 11948-1. Zapewnia trwałe zatrzymanie w rdzeniu chłonnym bakterii (w tym MRSA, E.coli – potwierdzone badaniami z niezależnego laboratorium). Waga produktu 100g. Powierzchnia pokryta włókniną polipropylenową o gramaturze 15g/m². Część spodnia oddychająca o gramaturze 37g/m². Wkład chłonny z superabsorbentem o gramaturze 125g /m². </t>
  </si>
  <si>
    <t>Pojemnik na odpady medyczne długie np. trokary, igły biopsyjne, narzędzia laparoskopowe z zamykanym otworem wrzutowym, wykonany z tworzywa sztucznego o wymiarach: szer. 12cm, dł. 17,5cm (+/- 0,3cm), wys. 62cm (+/- 0,5cm),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Oznakowany zgodnie z obowiązującymi przepisami. Kolor czerwony.</t>
  </si>
  <si>
    <t>Uchwyt wielorazowy  wykonany z tworzywa sztucznego do mocowania pojemników zarówno w pionie jak i w poziomie, składający się z dwóch części skręcanych na dwie śruby (w zestawie), ze specjalną wypustką  umożliwiającą nasunięcie na nią pojemnika. Kompatybilny z pojemnikami na odpady medyczne długie z pozycji nr 12 w tym pakiecie</t>
  </si>
  <si>
    <t>Pojemnik na odpady medyczne 30l wykonany z tworzywa sztucznego o wymiarach: szer. 30cm, dł. 40cm, wys. 39cm z dwoma uchwytami bocznymi, ze wskaźnikiem maksymalnego napełnienia umieszczonym na zewnątrz pojemnika oraz hermetycznie uszczelnioną pokrywą przy użyciu stałego kleju na całym jej obwodzie z wygodnym uchwytem na środku. Kolor czerwony. Oznakowany zgodnie z obowiązującymi przepisami z metryczką do identyfiacji z naniesionymi danymi wytwócy odpadów.</t>
  </si>
  <si>
    <t>Pojemnik na odpady medyczne 60l wykonany z tworzywa sztucznego o wymiarach: szer. 30cm, dł. 40cm, wys. 65cm z dwoma uchwytami bocznymi, ze wskaźnikiem maksymalnego napełnienia umieszczonym na zewnątrz pojemnika oraz hermetycznie uszczelnioną pokrywą przy użyciu stałego kleju na całym jej obwodzie z wygodnym uchwytem na środku. Kolor czerwony. Oznakowany zgodnie z obowiązującymi przepisami z metryczką do identyfiacji z naniesionymi danymi wytwócy odpadów.</t>
  </si>
  <si>
    <t>Oksydowana regenerowana celuloza. Czas wchłaniania do 14 dni. pH 2,5-3,5 oraz bakteriobójczość wobec szczepów MRSA, VPR, PRSP. Rozmiar w zakresie 10 cm x 20 cm lub 12 cm x 22 cm. Zamawiający ma na myśli gazę hemostatyczną z oksydowanej regenerowanej celulozy, zawartość grupy karboksylowej 18–24%, pH 2,5–3,5 udokumentowane badaniem klinicznym IN VIVO, bakteriobójczość na szczepy MRSA, MRSE, PRSP, VRE – udokumentowana badaniem przedklinicznym IN VITRO i wpisana do instrukcji użytkowania</t>
  </si>
  <si>
    <t>Struktura, nieutkana, nierozwastwialna włóknina hemostatyczna, zawartość grupy karboksylowej 18-24%. Rozmiar 2,5 cm x 5,2 cm - saszetki</t>
  </si>
  <si>
    <t>Sterylna, częściowo wchłanialbna siatka separująca z obrzeżem służącym do jej mocowania (krawędzie obwodowe, fabrycznie złożone): przeznaczona do leczenia przepuklin i innych ubytków struktur powięziowych, składająca się z mikroporowatej dzianej siatki z włókien polipropylenowych i polidioksanowych, laminowanej wchłanialnym filmem z poliglekapronu 25; dodatkowe wchłanialne wchłanialne, dodatkowo barwione włókna polidioksanowe wplecione w siatkę jako znacznik ułatwiający orientację. Rozmiar w zakresie 23 x 33 cm do 25 x 36 cm.</t>
  </si>
  <si>
    <t>Stapler okrężny zakrzywiony z łamanym niskoprofilowym kowadełkiem po aktywacji i automatyczną siłą docisku tkanki rozmiar 25, 28 i 31 mm, wysokość otwartej zszywki 4,8 mm. Stapler posiada
dwie dżwignie spustowe. Zamawiający określi rozmiar staplera przy składaniu zamówienia cząstkowego. Opakowanie -3szt.</t>
  </si>
  <si>
    <t>Stapler okrężny jednorazowy zakrzywiony z łamaną główką grzybka w rozmiarach 28 i 31 w systemie potrójnej linii rzędu zszywek i sterylnym nożem. Trzy rzędy zszywek o wysokościach 3,0-3,5-4,0
mm i 4,0-4,5-5,0mm. Zamawiający określi rozmiar staplera przy składaniu zamówienia cząstkowego. Opakowanie -3szt.</t>
  </si>
  <si>
    <t>Jednorazowy stapler zamykający o długości szwu , 45mm, 60mm do tkanki standardowej 3,5mm i grubej 4,8mm (2 linie zszywek). Zszywki wykonane z drutu tytanowego obustronnie brzeżnie płaskiego na całej długości zszywki. Zamawiający określi rozmiar staplera przy składaniu zamówienia cząstkowego. Opakowanie -3szt.</t>
  </si>
  <si>
    <t>Jednorazowe ładunki do staplera liniowego zamykającego o długości szwu 45mm, 60mm do tkanki standardowej 3,5mm i grubej 4,8mm (2 linie zszywek) Zszywki wykonane z drutu tytanowego obustronnie
brzeżnie płaskiego na całej długości zszywki. Zamawiający określi rozmiar staplera przy składaniu zamówienia cząstkowego. Opakowanie -6szt.</t>
  </si>
  <si>
    <t>Stapler liniowy tnąco zamykający bez pinu zatrzymującego tkankę między branszami, z nożem w ładunku o długości linii szwu 106mm i wysokością zszywki obustronnie brzeżnie płaskiej na całej długości
zszywki, 3,8mm lub 4,8mm. Stapler posiada obustronny suwak do aktywacji urządzenia. Zamawiający każdorazowo określi wysokośćzszywki przy składaniu zamówienia.</t>
  </si>
  <si>
    <t>Ładunek z nożem do staplera tnąco zamykającego o długości linii szwu 106mm i wysokości zszywki obustronnie brzeżnie płaskiej na całej długości zszywki, 3,8mm lub 4,8mm. Zamawiający
każdorazowo określi wysokość zszywki przy składaniu zamówienia.</t>
  </si>
  <si>
    <t>Stapler liniowy tnąco zamykający bez pinu zatrzymującego tkankę między branszami, z nożem w ładunku o długości linii szwu 86mm i wysokością zszywki obustronnie brzeżnie płaskiej na całej długości
zszywki, 3,8mm lub 4,8mm. Stapler posiada obustronny suwak do aktywacji urządzenia. Zamawiający każdorazowo określi wysokość zszywki przy składaniu zamówienia.</t>
  </si>
  <si>
    <t>Ładunek z nożem do staplera tnąco zamykającego o długości linii szwu 86mm i wysokości zszywki obustronnie brzeżnie płaskiej na całej długości zszywki, 3,8mm lub 4,8mm. Zamawiający
każdorazowo określi wysokość zszywki przy składaniu zamówienia.</t>
  </si>
  <si>
    <t>z jedną dźwignią - 0 pkt.                 z dwoma dźwigniami - 30 pkt.</t>
  </si>
  <si>
    <t>Klipsownice do chirurgii otwartej, kompatybilne z klipsami tytanowymi w kształcie podkowy w rozm. S, M i ML, dł. w zakresie 20-22 cm,</t>
  </si>
  <si>
    <t>Klipsownica do chirurgii laparoskopowej do klipsów VClip stosowanych na Bloku, rozm. ML, szczęki pod kątem 25st, dł.robocza 33-34 cm, kanał płuczący, obrotowa 360 stopni</t>
  </si>
  <si>
    <t>Klipsownica endoskopowa typu Omnifinger, kompatybilna z klipsami polimerowymi ClickaV, rozm. M, ML, L i XL (do wyboru przez Zamawiającego) z artykulacją, zagięcie szczęk do 60 st, ruchomość szczęk 50 st, rotacja trzonu 360 st, obsługa jedną ręką, kanał płuczący, szczęki aktywowane przednią rękojeścią</t>
  </si>
  <si>
    <t>Ewakuator laparoskopowy bez prowadnicy, poj. 200 ml, 400ml, 800ml, 1200ml, 1500ml do wyboru przez Zamawiającego przy składaniu zamówienia</t>
  </si>
  <si>
    <t>Klipsy tytanowe w kształcie podkowy, z zewnętrznym i wewnętrznym żłobieniem, rozm. S, M i M/L, kompatybilne z klipsownicą Grena, którą Zamawiający posiada. Pakowane po 6 szt w magazynku, 20 magazynków w op.</t>
  </si>
  <si>
    <t xml:space="preserve">Klipsy tytanowe o przekroju w kształcie litery V, z wewnętrznym żłobieniem stabilizujacym klips w tkance, rozm. M/L, kompatybilne z klipsownicą Piling Weck, którą Zamawiający posiada. Pakowane w magazynek z taśmą po 2, 4, 6 i 10 szt, 20 magazynków w op. </t>
  </si>
  <si>
    <t>Klipsy polimerowe niewchłanialne w rozm. M, ML, L i XL, kompatybilne z klipsownicą GRENA. Zintegrowane ząbki walcowate + naprzemienny układ zębów osadzonych w przeciwnych kierunkach, łukowaty kształt, penetrujący zamek. Pakowane po 2, 4 i 6 szt w magazynku z taśmą samoprzylepną, pakowane po 20 magazynków w op.</t>
  </si>
  <si>
    <t>Mata na podłogę, o dużej wchłanialności (minimum 1,5l) płynów, z możliwością przytwierdzania do podłogi w 4 miejscach.  O wymiarach 81 cm  (+/-1 cm)  na 122 cm (+/-1 cm). Pakowane po 25 sztuk.</t>
  </si>
  <si>
    <t xml:space="preserve">Jednorazowe pasy niesterylne do stabilizacji ciała lub kolana pacjenta składające się z trzech warstw (warstwa górna i dolna tkanina z włókna poliestrowego, warstwa środkowa: gąbka kompozytowa). W zestawie znajdują się 2 pasy o wym. Szerokość: 10,20 cm długość pierwszego - 84 cm (+/1 3 cm). Możliwość regulacji długości pasów. Produkt zgodny z EN ISO 13485: 2016. Ilość w opakowaniu 12 szt. </t>
  </si>
  <si>
    <t xml:space="preserve">Jednorazowy, wysokochłonny, nie uczulający, nie pylący również po potarciu  podkład higieniczny na stół operacyjny wykonany z polipropylenu oraz SAF. Zbudowany z  mocnego, nieprzemakalnego laminatu o grubości min 0,14 mm (pozytywny wynik EN 20811) i chłonnego rdzenia o grubości min. 0,7 mm na całej długości prześcieradła.  Wymiary prześcieradła  101 cm (+/-1cm) x  225cm ( +/- 4cm). Produkt o gładkiej, jednorodnej powierzchni (bez zagięć i przeszyć) – nie powodujący uszkodzeń skóry pacjenta. Wchłanialność minimum  3200 g/m2 potwierdzona badaniem akredytowanego laboratorium. Produkt łatwy do identyfikacji po rozpakowaniu, oznaczenie nazwą produktu lub producenta. Wyprodukowany zgodnie z normą ISO13485, potwierdzone dokumentem. Gramatura produktu 125 g/m2 (+/-1%).  Produkt o przeciętnym czasie spalania nie krótszym niż 9s wg 16 CFR1610 klasa I. Ilość w opakowaniu 50 szt. Wymagana próbka. </t>
  </si>
  <si>
    <t>Rozmiar 101cm x 225cm - 30 pkt. Rozmiar 101cm x 225cm w ramach tolerancji - 15 pkt. Rozmiar inny i dopuszczony przez Zamawiającego - 0 pkt.</t>
  </si>
  <si>
    <t>Siatka dwustronna wewnątrzotrzewnowa separująca, miękka, niewchłanialna, 2-warstwowa. Z jednej strony wykonana z mikroporowatego politetrafluoroetylenu (ePTFE), który zmniejsza przyrastanie przyległych tkanek do siatki, a z drugiej z makroporowatego polipropylenu (PP), grubość siatki 0,55 mm, porowatość średnia 830 µm, gramatura średnia 108 g/m2, z oznaczeniem strony implantacji, o dwukierunkowej elastyczności, owalna, w rozmiarze 14 x 18 cm.</t>
  </si>
  <si>
    <t>Siatka dwustronna wewnątrzotrzewnowa separująca, miękka, niewchłanialna, 2-warstwowa. Z jednej strony wykonana z mikroporowatego politetrafluoroetylenu (ePTFE), który zmniejsza przyrastanie przyległych tkanek do siatki, a z drugiej z makroporowatego polipropylenu (PP), grubość siatki 0,55 mm, porowatość średnia 830 µm, gramatura średnia 108 g/m2, z oznaczeniem strony implantacji, o dwukierunkowej elastyczności, owalna, w rozmiarze 20 x 25 cm.</t>
  </si>
  <si>
    <t>Siatka dwustronna wewnątrzotrzewnowa separująca, miękka, niewchłanialna, 2-warstwowa. Z jednej strony wykonana z mikroporowatego politetrafluoroetylenu (ePTFE), który zmniejsza przyrastanie przyległych tkanek do siatki, a z drugiej z makroporowatego polipropylenu (PP), grubość siatki 0,55 mm, porowatość średnia 830 µm, gramatura średnia 108 g/m2, z oznaczeniem strony implantacji, o dwukierunkowej elastyczności, owalna, w rozmiarze 25 x 35 cm.</t>
  </si>
  <si>
    <t>Igły wielorazowego użytku ze stali chirurgicznej, spiralne (komplet: lewa+prawa)</t>
  </si>
  <si>
    <t>Taśma do operacyjnego leczenia wysiłkowego nietrzymania moczu, monofilamentowa, polipropylenowa, z plastikową osłonką na ramionach, jednorodna, niewchłanialna, o długości 45 cm, szerokości 1,1 cm, porowatości max 1870 µm, grubości taśmy 0,33 mm, gramaturze 48 g/m2, wytrzymałości na rozciąganie 70 N/cm, brzegi zakończone bezpiecznymi pętelkami, wykonane w technologii quadriaxial (geometria romboidalna, obecność włókien skośnych, podwójna nić wzmacniająca).</t>
  </si>
  <si>
    <t xml:space="preserve">Siatka do leczenia zaburzeń statyki dna miednicy mniejszej, jednorodna, niewchłanialna, o anatomicznym kształcie, trapez z czterema ramionami, pokrytymi plastikową osłonką, monofilament, polipropylen, grubość siatki 0,33 mm, gramatura 48 g/m2, porowatość max 1870 µm, długość ramion: górne 16,5 cm każde, dolne 18,5 cm każde, szerokość ramion 1,1 cm, podstawa górna 5 cm, podstawa dolna 8 cm, wysokość implantu 8 cm (odległość między ramionami), brzegi zakończone bezpiecznymi pętelkami, wytrzymałość na rozciąganie 70 N/cm, wykonane w technologii quadriaxial (geometria romboidalna, obecność włókien skośnych, podwójna nić wzmacniająca) 
lub
Siatka do leczenia zaburzeń statyki dna miednicy mniejszej, jednorodna, niewchłanialna, o anatomicznym kształcie, trapez z czterema ramionami, pokrytymi plastikową osłonką, monofilament, polipropylen, grubość siatki 0,33 mm, gramatura 48 g/m2, porowatość max 1870 µm, długość ramion: górne 16,5 cm każde, dolne 18,5 cm każde, szerokość ramion 1,1 cm, podstawa górna 4,5 cm, podstawa dolna 6 cm, wysokość implantu 6 cm (odległość między ramionami), 
brzegi zakończone bezpiecznymi pętelkami, 
wytrzymałość na rozciąganie 70 N/cm, 
wykonane w technologii quadriaxial (geometria romboidalna, 
obecność włókien skośnych, podwójna nić wzmacniająca) 
</t>
  </si>
  <si>
    <t xml:space="preserve">Klem BiClamp 150 zakrzywiony 23° , okładki gładkie dł. 150 mm z kablem  przyłączeniowym dł. 4 mb. I wtyczką MF z powłoką ceramiczną </t>
  </si>
  <si>
    <t>Pokrywa  do zbiornika wielorazowego do ssaka. Pokrywa z zabezpieczeniem przed przepełnieniem</t>
  </si>
  <si>
    <t>Uchwyt do zbiornika wielorazowego do ssaka. Uchwyt uniwersalny, naszynowy.</t>
  </si>
  <si>
    <t>Zbiornik wielorazowy do ssaka. Wykonanay z poliwęglanu, skalowany, do wkładów jednorazowych, z blokadą zbiornika. Zbiornik o poj. 2,5 l.</t>
  </si>
  <si>
    <t>Wkład jednorazowy 2,5 l do zbiornika wielorazowego do ssaka</t>
  </si>
  <si>
    <t>Pojemnik na cewnik 48 cm.</t>
  </si>
  <si>
    <t>Zamawiający wymaga, aby akcesoria były kompatybilne z ssakami firmy Medela (model Basic, Dominant) które posiada.</t>
  </si>
  <si>
    <t>Łącznik dren - cewnik</t>
  </si>
  <si>
    <t>Podkład z możliwością przenoszenia pacjenta o wadze do 150 kg z wkładem chłonnym zawierającym super absorbent, umożliwiający trwałe zatrzymanie płynu w rdzeniu, rozm. 210x80cm, wkład chłonny 200x60cm, redukujący zapach, zapewniający trwałe zatrzymanie bakterii MRSA, E.coli</t>
  </si>
  <si>
    <t>Koszula pacjenta wykonana z chłonnej, miękiej przyjemnej w dotyku włókniny Spunlace 45g/m2 lub równoważne w kolorze białym, wkłdana przez głowę z krótkim rękawem, wymiary ok. 80 cm x 90 cm</t>
  </si>
  <si>
    <t>1 op.</t>
  </si>
  <si>
    <t>Koszula dla położnic wykonana z włókniny SMS o gramaturze max 35 g/m2, z krótkim rękawem w kolorze niebieskim, wycięciem przy szyi w Y umożliwiające karmienie z wiązanie na toczki, wiazana w pasie w rozmiarach M (obwód w pasie 142 cm) , S (obwód w pasie 136 cm) długość 110 cm . Ilości w poszczególnych rozmiarach wg bieżacego zapotrzebowania Zamawiającego</t>
  </si>
  <si>
    <t>Maska tlenowa z rezerwuarem dla dorosłych. Maska wykonana z przezroczystego, nietoksycznego PVC dzięki czemu można obserwować pacjenta. Maska tlenowa do wysokich stężeń, wyposażona w rezeruar i dren tlenowy. Regulowana blaszka na nos pacjenta.</t>
  </si>
  <si>
    <t>Pakiet nr 4</t>
  </si>
  <si>
    <t>Kabel przyłaczeniowy do elektrody neutralnej dzielonej i nie dzielonej VIO, ICCE dł .                                           W zakresie 3,5m do 4,0 m</t>
  </si>
  <si>
    <t>Jednorazowa końcówka noża harmonicznego dł. ramienia 17 cm. Posiadająca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 mm.</t>
  </si>
  <si>
    <t>Laparoskopowa elektroda monopolarna typu hak “L” 5mm 33cm</t>
  </si>
  <si>
    <t xml:space="preserve">Kaniula Uniwersalna rozmiar długości 100mm. Wymagane rozmiary średnicy 11mm. </t>
  </si>
  <si>
    <t xml:space="preserve">Kaniula Uniwersalna rozmiar długości 100mm. Wymagane rozmiary średnicy 12mm. </t>
  </si>
  <si>
    <t xml:space="preserve">Kaniula Uniwersalna rozmiar długości 100mm. Wymagane rozmiary średnicy 5 mm. </t>
  </si>
  <si>
    <t xml:space="preserve">Jednorazowy trokar o średnicy 11 mm i długości 100 mm, z karbowaną kaniulą. Obturator posiada kierunkową optyczną, stożkową końcówkę zaopatrzoną w dwa separatory tkankowe, otwór do wprowadzenia kamery na szczycie obturatora
z bocznym przyciskiem do jej fiksacji. Czytelna oznaczenie średnicy na obturatorze
i porcie kaniuli. Podwójna uszczelka; stała w kaniuli, typu "kaczy dziób", zapobiegająca utracie odmy przy zdjętym porcie, druga w zdejmowalnym porcie posiadająca syntetyczna osłonę zabezpieczająca przed jej uszkodzeniem, umożliwiająca stosowanie narzędzi o średnicy 5-11 mm. Port trokara posiada koncentryczne wgłębienie, ułatwiające wprowadzania narzędzi. Dwustopniowy zawór do insuflacji (insuflacja-stop,            z pośrednią pozycją półotwarcia/zamknięcia). Przezierna, rowkowana w kształcie odwróconej choinki ( niegwintowana) kaniula, zakończona skośnym ścięciem, oznaczonym czarnym liniowym znacznikiem. Policarbonowa nasada obturatora zaopatrzona w dwa przeciwległe przyciski umożliwiające jej wyjęcie
z kaniuli oraz czytelne oznaczenie średnicy
</t>
  </si>
  <si>
    <t xml:space="preserve">Jednorazowy trokar o średnicy 12mm i długości 100mm, z karbowaną kaniulą. Obturator posiada kierunkową optyczną, stożkową końcówkę zaopatrzona w dwa separatory tkankowe, otwór do wprowadzenia kamery 10mm na szczycie obturatora z bocznym
przyciskiem do jej fiksacji. Czytelna oznaczenie średnicy na obturatorze i porcie kaniuli Podwójna uszczelka; stała w kaniuli, typu "kaczy dziób" , zapobiegająca utracie odmy przy zdjętym porcie, druga w zdejmowalnym porcie posiadająca syntetyczna osłonę
zabezpieczająca przed jej uszkodzeniem, umożliwiająca stosowanie narzędzi tzw. „ednostaplera oversize" o średnicy 5-12,7mm.Port trokara posiada koncentryczne wgłębienie, ułatwiające wprowadzania narzędzi. Dwustopniowy zawór do insuflacji (insuflacjastop, z pośrednią pozycją półotwarcia/zamknięcia). Przezierna, rowkowana w kształcie odwróconej choinki ( niegwintowana) kaniula, zakończona skośnym ścięciem, oznaczonym czarnym liniowym znacznikiem. Policarbonowa nasada obturatora
zaopatrzona w dwa przeciwległe przyciski umożliwiające jej wyjęcie z kaniuli oraz czytelne oznaczenie średnicy.
</t>
  </si>
  <si>
    <t>Jednorazowy trokar o średnicy 5 mm i długości 100 mm, z karbowaną kaniulą. Obturator posiada kierunkową optyczną, stożkową końcówkę zaopatrzona w dwa separatory tkankowe, otwór do wprowadzenia kamery na szczycie obturatora z bocznym
przyciskiem do jej fiksacji. Czytelna oznaczenie średnicy na obturatorze i porcie kaniuli</t>
  </si>
  <si>
    <t xml:space="preserve">Nożyczki Metzenbaum długość szczęk 18 mm, trzonu 33 cm, średnica 5 mm, Rotacja trzonu 360 stopni, prawo i lewostronna, Rękojeść zaopatrzona w prostopadłe do jej górnej powierzchni męskie gniazdo wykonane z nierdzewnej stali o długości 4 mm. Trzon zewnętrznie pokryty antyrefleksyjną izolacją wykonana z politetrafluoroetylenu, wewnętrzny płaszcz wykonany z aluminium. Rękojeść i rotator wykonane z akrylonitrylo butadien sterylu. Szczęki wykonane z wtryskowo giętej, medycznej stali nierdzewnej, ostre na całej długości, umożliwiające cięcie wzdłuż całej długości krawędzi, zarówno dystalnie jak i proksymalnie. Materiały użyte do produkcji są wolne od związków DEPH oraz latexu. Nożyczki współpracują z generatorami elektrochirurgicznymi trybie monopolarnym w ustawieniu cięcie lub koagulacja, spełniającymi normy bezpieczeństwa IEC 60601-1, IEC 60601-1-2 and IEC 60601-2-2,
</t>
  </si>
  <si>
    <t>Narzędzia monopolarne Kleszcze chwytające zaciskowe - Mechanizm zapadkowy z rękojeścią . stal nierdzewna- mechanizmem zapadkowym, umożliwiającym zaciskowe zamykanie szczek ze stali nierdzewnej.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t>
  </si>
  <si>
    <t>Narzędzia monopolarne Kleszcze jeliowe z okienkiem - Mechanizm zapadkowy z rękojeścią . stal nierdzewna- mechanizmem zapadkowym, umożliwiającym zaciskowe zamykanie szczek ze stali nierdzewnej.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t>
  </si>
  <si>
    <t>Narzędzia monopolarne Kleszcze chwytające proste z okienkiem - Mechanizm zapadkowy z rękojeścią . stal nierdzewna- mechanizmem zapadkowym, umożliwiającym zaciskowe zamykanie szczek ze stali nierdzewnej.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t>
  </si>
  <si>
    <t xml:space="preserve">Igła Veressa 14G z korkiem, Skośne ostrze zabezpieczone owalnym automatycznie wsuwanym i wysuwanym tępym  grotem, zaopatrzonym dystalnie w kanał insuflacyjny.  Przezroczysta rękojeść zaopatrzona w czerwony zawór bezpieczeństwa i zawór typu „luer lock”,  Przejście przez powłoki brzuszne sygnalizowane jest charakterystycznym akustyczno-wizualnym sygnałem. Wamagane rozmiary długości  120mm </t>
  </si>
  <si>
    <t>Pakiet nr 5</t>
  </si>
  <si>
    <t>Pakiet nr 6</t>
  </si>
  <si>
    <t>Pakiet nr 7</t>
  </si>
  <si>
    <t>Pakiet nr 8</t>
  </si>
  <si>
    <t>Kabel monopolarny VIO, ICC, ACC do intrumentów laparoskopowych do cięcia i koagulacji</t>
  </si>
  <si>
    <t>y</t>
  </si>
  <si>
    <t>Jednorazowa osłona na podłokietnik stołu operacyjnego. O długości 76 cm szerokości 33 cm. Posiadająca opaski o regulowanej średnicy, pozwalające na utrzymywanie przedramienia pacjenta. W opakowaniu jedna osłona + 1 taśma. Możliwość identyfikacji produktu również po rozpakowaniu poprzez oznaczenie trwałym, higienicznie naniesionym, czytelnym znakiem nazwy produktu/producenta.</t>
  </si>
  <si>
    <t>Możliwość odłączenia rury - 30 pkt. Brak możliwości odłączenia - 0 pkt</t>
  </si>
  <si>
    <t>Pakiet nr 21</t>
  </si>
  <si>
    <t>Razem netto:</t>
  </si>
  <si>
    <t>Vat:</t>
  </si>
  <si>
    <t>Razem brutto:</t>
  </si>
  <si>
    <t>euro:</t>
  </si>
  <si>
    <t>Sprawa P/38/09/2020/MED.</t>
  </si>
  <si>
    <t xml:space="preserve">Zestaw narzędzi laparoskopowych, jednorazowych.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"Laparoskopia narzędzia ''- ramka zielona napis kolor czarny. Wszystkie składowe ułożone w kolejności umożliwiającej sprawną aplikację zgodnie z zasadami aseptyki, zawinięte w serwetę na stolik instrumentariuszki. Zestaw powinien być wyposażony w minimum trzy samoprzylepne etykiety, z nr katalogowym, datą ważni numerem serii służąca do archiwizacji danych. Zawartość zestawu opisana w języku polskim na etykiecie produktowej umieszczonej w środku zestawu.  Zapakowane sterylnie  w jedną torbę z przeźroczystej folii polietylenowej  z klapką z materiału typu TYVEC zgrzewaną z folią, w celu zminimalizowania ryzyka rozjałowienia zawartości podczas wyjmowania z opakowania przy zgrzewie powinien znajdować się sterylny margines. Sterylizowany tlenkiem etylenu. Wymaga się dołączenia dokumentacji technicznej zawierającej wyniki badań producenta gotowych, sterylnych wyrobów, zgodne z wymogami normy PN EN 13795 lub równoważną.                                                                                          W skład zestawu wchodzą:                                                                                                           - Osłona na stół narzędziowy 150x190cm, wzmocniona na całej powierzchni szt. 1,                                                                                                                                - Ręczniki rozmiar około  35x40cm szt. 3,                                                                                             - Osłona na stolik Mayo 79x145cm szt. 1,                                                                                      - Osłona foliowa na kamerę 18x250cm (elastyczna końcówka, taśma mocująca) szt. 1,                                                                                                                                                  - Kompres gazowy 10x10cm (gaza 17-nitkowa, 16-warstwowy, znacznik Rtg, biały) szt. 20,                                                                                                                                               - Uniwersalna przezroczysta kaniula do trokara 5mm, 10 cm szt. 1,                                                    - Jednorazowy trokar o średnicy 5 mm i długości 100 mm, z karbowaną kaniulą. Obturator posiada kierunkową optyczną, stożkową końcówkę zaopatrzona w dwa separatory tkankowe, otwór do wprowadzenia kamery na szczycie obturatora z bocznym przyciskiem do jej fiksacji. Czytelna oznaczenie średnicy na obturatorze i porcie kaniuli szt. 1,                                                                                                                                   - Czyścik do elektrody 5x5cm szt. 1,                                                                                        - Strzykawka 10 ml 2 cześciowa szt. 1,                                                                                        - Opatrunek 6x7cm obszar chłonny 3x4cm szt. 4,                                                                    - Taca z polipropylenu 25x14x5cm 1575ml, niebieska szt. 1,                                                - Taśma lepna 9x49cm  szt. 1,                                                                                                     -  Kleszcze chwytające zaciskowe - Mechanizm zapadkowy z rękojeścią typu „wielorazowego” ze stopniowalnym metalowym – stal nierdzewna- mechanizmem zapadkowym, umożliwiającym zaciskowe zamykanie szczęk ze stali nierdzewnej              o długości 22 mm i stopniu rozwarcia 29 mm.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lewostronna.Narzędzie współpracuje z generatorami elektrochirurgicznymi  w trybiemonopolarnym szt. 1,                                                                                                             - Organizator przewodów (rzep) 2.5x30cm, przyklejany szt. 1,                                                - Obłożenie chirurgiczne min 2-warstwowe do laparoskopii w ułożeniu litotomijnym rozmiar 250/175/270x260cm, otwór przyklejany 25x30cm wokół otworu  dodatkowy pad chłonny, drugi otwór w okolicy krocza  roz  13x24cm szt. 1,                                                                              - Miska z polipropylenu 500ml z podziałką, przezroczysta szt. 1,                                                             - Ostrze chirurgiczne nr 11 P (CS)   szt. 1,                                                                                  - Jednorazowy trokar o średnicy 11 mm i długości 100 mm, z karbowaną kaniulą. Obturator posiada kierunkową optyczną, stożkową końcówkę zaopatrzoną w dwa separatory tkankowe, otwór do wprowadzenia kamery na szczycie obturatora
z bocznym przyciskiem do jej fiksacji. Czytelna oznaczenie średnicy na obturatorze
i porcie kaniuli. Podwójna uszczelka; stała w kaniuli, typu "kaczy dziób", zapobiegająca utracie odmy przy zdjętym porcie, druga w zdejmowalnym porcie posiadająca syntetyczna osłonę zabezpieczająca przed jej uszkodzeniem, umożliwiająca stosowanie narzędzi o średnicy 5-11 mm. Port trokara posiada koncentryczne wgłębienie, ułatwiające wprowadzania narzędzi. Dwustopniowy zawór do insuflacji (insuflacja-stop,    z pośrednią pozycją półotwarcia/zamknięcia). Przezierna, rowkowana w kształcie odwróconej choinki         (niegwintowana) kaniula, zakończona skośnym ścięciem, oznaczonym czarnym liniowym
znacznikiem. Policarbonowa nasada obturatora zaopatrzona w dwa przeciwległe przyciski umożliwiające jej wyjęcie z kaniuli oraz czytelne oznaczenie średnicy szt. 1,                                - Uniwersalna przezroczysta kaniula do trokara 11mm 10cm szt. 1,                                         - Dysektor Meryland  Trzon wykonany z politetrafluorometylenu  powleczony czarnym aluminium o  średnicy 5 mm, długość 33 cm szt. 1,                                                               -  Laparoskopowa elektroda monopolarna typu hak “L” 5mm 33cm szt. 1,                               -  Lap. kleszcze proste 5mm 33cm, uchwyt typu wielokrotnego użytku - Mechanizm zapadkowy z rękojeścią typu „wielorazowego” ze stopniowalnym metalowym – stal
nierdzewna- mechanizmem zapadkowym, umożliwiającym zaciskowe zamykanie szczęk ze stali nierdzewnej, o długości 22 mm i stopniu rozwarcia 29 mm.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lewostronna.Narzędzie współpracuje                      z generatorami elektrochirurgicznymi trybie monopolarnym.                                               </t>
  </si>
  <si>
    <t>Rozmiar 25 x 36 cm - 30 pkt.                                              Inne rozmiary w zakresie - 0 pkt.</t>
  </si>
  <si>
    <t>Podkłady medyczne celuloza, białe, rolka (np. WC-18) 2 warstwowe wym. 59-60x80 /rolki/; z perforacją lub bez perforacji</t>
  </si>
  <si>
    <t>1 rolka</t>
  </si>
  <si>
    <t>długość klipsownicy 33-34 cm - 30 pkt. powyżej 34 cm - 0 pkt.</t>
  </si>
  <si>
    <t>UWAGA do pakietu nr 3:</t>
  </si>
  <si>
    <t>Długość szczęk 18mm - 30 pkt. Długość szczęk powyżej 18 mm - 0 pkt.</t>
  </si>
  <si>
    <t>Rozmiar 10 x 20 cm  lub 12 cm x 22 cm - 30 pkt.   Inny rozmiar dopuszczony przez Zamawiającego - 0 pkt.</t>
  </si>
  <si>
    <t>Rozmiar 14 x 18 cm - 30 pkt. Rozmiar powyżej lub poniżej14 x 18 cm - 0 pkt.</t>
  </si>
  <si>
    <t>Długość linii płuczącej 150 cm - 30 pkt. Poniżej lub powyżej 150 cm - 0 pkt.</t>
  </si>
  <si>
    <t>Z prowadnicą - 30 pkt. bez prowadnicy - 0 pkt.</t>
  </si>
  <si>
    <t>Przezroczysta - 30pkt półprzezroczysta - 0 pkt</t>
  </si>
  <si>
    <t>Pojemność 325 ml - 30 pkt. pojemność 500 ml - 0 pkt.</t>
  </si>
  <si>
    <t>Rozmiar serwety 200x320cm lub 180x300 cm - 30 pkt. 
Rozmiar serwety poniżej 180 x300 cm – 0 pkt.</t>
  </si>
  <si>
    <t>System do kontrolowanej zbiórki stolca wykorzystujacy technologię superabsorbentu, składający się z cewnika z pierścieniem uszczelniającym o pojemności min. 45 ml (kolor biały) oraz portu irygacyjnego (kolor niebieski) do latwej identyfikacji, cewnik przezierny dla promieni RTG o długości 170 cm +/- 5 cm, min. 1 znacznik głebokości w postaci grubej czarnejkreski. W zestawie: min. 3 worki o pojemności 1500 ml z wkładką z super-absorbentu, wykonanego z poliakrylanu sodu oraz filtra/wentylu dezodorującego. Podstawa do montowania do łóżka z nadającym się do czyszczenia plastikowym paskiem oraz centralną rurką obrotową - wszystkie elementy trwale ze sobą połączone. W opakowaniu zbiorczym strzykawka       3-częściowa z gumowym tłokiem o pojemności 45 ml, zacisk irygacyjny (kolor zielony), instrukcja obsługi w języku polskim- urządzenie nie zawierające lateksu, jednorazowego użytku. System do kontrolowanej zbiórki stolca z możliwośćią uzytkowania przez 29 dni.</t>
  </si>
  <si>
    <t>Pojewność worka 1500 ml - 30 pkt, poniżej 1500 ml. - 0 pkt.</t>
  </si>
  <si>
    <t>Antypoślizgowe żebrowanie - 30 pkt. Brak antypoślizgowego żebrowania - 0 pkt.</t>
  </si>
  <si>
    <t>Regulacja blaszki na nos - 30 pkt. Brak regulacji blaszki na nos - 0 pkt.</t>
  </si>
  <si>
    <t xml:space="preserve">Filtr wydechowy jednorazowego użytku z pułapką na skropliny do respiratora Bennet 840, który Zamawiający posiada </t>
  </si>
  <si>
    <t xml:space="preserve">Filtr z pułapką - 30 pkt. Filtr bez pułapki - 0 pkt. </t>
  </si>
  <si>
    <t>Pakiet nr 18</t>
  </si>
  <si>
    <t>Narzędzia monopolarne Kleszcze typu ,,Zęby szczura'' - Mechanizm zapadkowy z rękojeścią . stal nierdzewna- mechanizmem zapadkowym, umożliwiającym zaciskowe zamykanie szczek ze stali nierdzewnej. Poliamidowa rękojeść posiada funkcję stałego, odwracalnego wyłączenia mechanizmu zapadkowego, Trzon wykonany z politetrafluorometylenu  powleczony czarnym aluminium o  średnicy 5 mm, długość 33 cm, możliwość podłączenia diatermii monopolarnej do gniazda męskiego na grzbietowej powierzchni graspera, trzon izolowany antyrefleksyjną powłoką, 360 stopniowa rotacja prawo i lewostronna. Narzędzie współpracują z generatorami elektrochirurgicznymi trybie monopolarnym w ustawieniu cięcie lub koagulacja, spełniającymi normy bezpieczeństwa IEC 60601-1, IEC 60601-1-2 and IEC 60601-2-2, Materiały użyte do produkcji są wolne od związków DEPH oraz latexu</t>
  </si>
  <si>
    <t>Pakiet nr 23</t>
  </si>
  <si>
    <t>Środek do dezynfekcji/dezodoryzacji komory maceratora przeznaczonego do utylizacji pieluch i pieluchomajtek. Środek kompatybilny z maceratorem MACERATOR N INCOMASTER, który zamawiający posiada. Wielkość opakowania 3, 4 lub 5 litrów.</t>
  </si>
  <si>
    <t>Z perforacją - 30 pkt.                                         Bez perforacji - 0 pkt.</t>
  </si>
  <si>
    <t>Poj. 5 litrów - 30 pkt.  Poj. Mniejsza niż 5 lit. - 0 pkt.</t>
  </si>
  <si>
    <t>Środek do dezynfekcji/dezodoryzacji komory maceratora przeznaczonego do utylizacji jednorazowych naczyń z pulpy papierowej. Środek kompatybilny z maceratorem MACERATOR DDC Pulmatic Uno, który zamawiający posiada. Wielkość opakowania 3, 4 lub 5 litrów.</t>
  </si>
  <si>
    <t>1 opak.</t>
  </si>
  <si>
    <t>Pakiet nr 24</t>
  </si>
  <si>
    <t>Preparat działający na Rotawirusa czasie 30 s. ,Noro -60 s., Adeno-2 minuty - 30 pkt
Preparat działający na wirusa Rota -30 s. ,Noro -60 s., Adeno- &gt;2 minuty -  0 pkt.</t>
  </si>
  <si>
    <t>opak.</t>
  </si>
  <si>
    <t>Pakiet nr 25</t>
  </si>
  <si>
    <t>Środek do dezynfekcji  powierzchni zmywalnych oraz powierzchni zanieczyszczonych substancją organiczną. Postać tabletek. Bez zawartości aldehydów, czwartorzędowych związków amoniowych. Np. taki jak Chloramid DT lub równoważny.   Stężenie środka 0,1 %                 (1 000 ppm         tj. 1 tab./1,5 l wody). Czas ekspozycji - 15 min. Spektrum działania - B,F,V,TBC.</t>
  </si>
  <si>
    <t>Zamawiający przyjął do przeliczenia opakowanie 300 tabletek</t>
  </si>
  <si>
    <t>Środek alkoholowy do dezynfekcji małych powierzchni i sprzętu metodą przecierania nie zanieczyszczonych substancja organiczną. W postaci chusteczek. Rozmiar ok. 14 cm x 18 cm. Np. taki jak Mikrozid AF Wipes lub równoważny. Gotowy do użytku, czas ekspozycji - 15 min. Spektrum działania - B,Tbc, F, V-HBV,HCV,HIV, Rota, Adeno, Norowirus.</t>
  </si>
  <si>
    <t>Zamawiający przyjął do przeliczenia opakowanie 150 chusteczek</t>
  </si>
  <si>
    <t>Dozownik rotametryczny do tlenu A-21/III, pojedynczy kompatybilny do zamkniętego systemu nawilżania Respiflo. Zakres przepływu 1-15 l/min, mocowany do punktu AGA lub DIN przystosowany do pojemników jednorazowych. Możliwość podłączenia pojemnika Respiflo - jednorazowego lub kompletu nawilżacza z butelką.</t>
  </si>
  <si>
    <t>Dozownik rotametryczny do tlenu A-21/III, podwójny kompatybilny do zamkniętego systemu nawilżania Respiflo. Zakres przepływu 1-15 l/min, mocowany do punktu AGA lub DIN przystosowany do pojemników jednorazowych. Możliwość podłączenia pojemnika Respiflo - jednorazowego lub kompletu nawilżacza z butelką.</t>
  </si>
  <si>
    <t>Op.(a' 200 szt.)</t>
  </si>
  <si>
    <t xml:space="preserve">opak. </t>
  </si>
  <si>
    <t>Preparat dopuszczony do stosowania na oddziałach neonatologicznych i noworodkowych - 30 pkt.     Preparat dopuszczony do stosowania poza wymienionymi oddziałami - 0 pkt.</t>
  </si>
  <si>
    <t>Zamawiający wymaga informacji do stosowania preparatu na oddziałach neonatologicznych i noworodkowych potwierdzonej przez producenta.</t>
  </si>
  <si>
    <t>opakowanie a'111 szt.</t>
  </si>
  <si>
    <t xml:space="preserve">Preparat w postaci piany/spray do dezynfekcji i mycia powierzchni medycznych w tym np.. Sond USG. Preparat na bazie nadtlenku wodoru, bez zawartości alkoholi. Np.taki jak  Incidin Oxy foam S lub równoważny. Gotowy do użytku. Czas ekspozycji - 15 min. Spektrum działania -  B,F,V-(HBV,HCV,HIV, (Adeno, Norowirus), S (spory- clostridium difficile)
</t>
  </si>
  <si>
    <t>Środek do dezynfekcji zewnętrznych elementów centralnych i obwodowych cewników dożylnych takich jak: wejścia do kanału wkłucia, częsci kanałów, korki, kraniki itp. Na bazie chlorheksedyny i alkoholu. Bezpieczny dla skóry. Np.taki jak  Citroclorex 2% MD lub równoważny. Gotowy do użytku. Czas ekspozycji - 1 min. Spektrum działania - B (łącznie TBC), F,V,- (Rota, HIV, HBV,HCV)</t>
  </si>
  <si>
    <t>op. 100 ml</t>
  </si>
  <si>
    <t>Środek do pielęgnacji stali nierdzewnej na bazie olejków parafinowych DAB. Butelka ze spryskiwaczem. Wielkość w zakresie od min. 0,75 litr do max. 1 litr.</t>
  </si>
  <si>
    <t>Butelka 1 litr - 30 pkt. Butelka mniejsza niż 1 litr - 0 pkt.</t>
  </si>
  <si>
    <t>UWAGA do pakietu nr 16</t>
  </si>
  <si>
    <t>Uwaga do pakietu nr 23, poz. nr 2</t>
  </si>
  <si>
    <t>Załącznik nr 5 do SIWZ</t>
  </si>
  <si>
    <t>długość kabla 4,0m - 30 pkt. długość poniżej 4,0m - 0 pkt.</t>
  </si>
  <si>
    <t>Zamawiający dopuszcza 10% tolerancję dotyczącą rozmiaru podkładu. 30 pkt. - za podkład zgodny z opisem Zamawiającego,  0 pkt. - za podkład  w ramach tolerancji i dopuszczony przez Zamawiającego</t>
  </si>
  <si>
    <t>Filtr bakteryjny jednorazowy lub wielorazowy</t>
  </si>
  <si>
    <t xml:space="preserve">Jednorazowy 30 pkt. wielorazowy - 0 pkt. </t>
  </si>
  <si>
    <t xml:space="preserve">Alkoholowy środek do dezynfekcji małych powierzchni i miejsc trudnodostępnych. Stężony gotowy do użycia nie zawierający aldehydów, czwartorzędowych związków amoniowych. Nie pozostawiający smug na dezyfekowanych  powierzchniach. Wyrób medyczny klasy II A.  Gotowy do użytku, Czas ekspozycji - 15 minut, Spektrum działania - B, Tbc,F,V- HBV,HCV,HIV,Rota,Noro,Adenowirusy. Opakowanie 1 litr. Mikrozid ligiud AF lub równoważny </t>
  </si>
  <si>
    <t>opak. 1 litr</t>
  </si>
  <si>
    <t>Preparat do mycia i dezynfekcji małych powierzchni, wyrobów medycznych  i urządzeń medycznych wrażliwych na działanie alkoholi np. głowice ultrasonograficzne .W formie chusteczek. Nie zawiera alkoholi, aldehydów i fenoli. Mogą być stosowne do ultrasonografów  firm SonoAce, Philips. Rozmiar nie mniejszy niż  20 x 20 cm. Np.taki jak  Mikrozid Sensitive Wipes lub równoważny. Gotowy do działania. Czas ekspozycji 15 min. Spektrum działania -  B,F,V  -HBV,HIV, HCV ,Rotawirus</t>
  </si>
  <si>
    <t xml:space="preserve">Chusteczki suche w rolce, w jednorazowym opakowaniu foliowym do nasączania dowolnym środkiem dezynfekcyjnym. Przeznaczone do dezynfekcji powierzchni.   Wymiary  30 cm x 24 cm, gramatura  &gt;40 g/m2 .
Pakowane w system nadający się do poboru pojedynczych chusteczek oddzielonych perforacją pozwalającą na łatwe pobranie.
</t>
  </si>
  <si>
    <t>Kryteria oceny jakości:
-Opakowania chusteczek zamykane od góry plastikowym klipsem - 30 pkt
- Opakowania chusteczek zamykane od góry  folią samoprzylepną  - 0 pkt.</t>
  </si>
  <si>
    <t>Możliwość użycia preparatu do nasączenia suchych chusteczek z zachowaniem okresu trwałości  1 miesiąc - 30 pkt.  Brak możliwości użycia preparatu do nasączanie suchych chusteczek z zachowaniem trwałości  1 miesiąc - 0pkt.</t>
  </si>
  <si>
    <t>Op. 750 ml. Opakowanie ze spryskiwaczem</t>
  </si>
  <si>
    <t>Pakiet nr 26</t>
  </si>
  <si>
    <t xml:space="preserve">Środek alkoholowy do dezynfekcji małych powierzchni i sprzętu metodą przecierania nie zanieczyszczonychsubstancją organiczna. W postaci chusteczek.  Rozmiar ok. 14 cm x18 cm. Gotowy do użytku. Czas ekspozycji 15 min. Spektrum działania B,Tbc,F, V-HBV,HCV,HIV, Rota, Adeno, Norowirus . Wkłady. Pozycja 2 i 3 zadania nr 23 stanowią ten sam produkt lecz różnią się formą opakowania - są ze sobą powiązane (nierozerwalne). 
</t>
  </si>
  <si>
    <t>a' 150 szt. Wkłady</t>
  </si>
  <si>
    <t xml:space="preserve">Preparat do dezynfekcji powierzchni sprzętu medycznego wrażliwego na działanie  alkoholi. Preparat  w formie pianki. Może być stosowany do dezynfekcji pleksi inkubatorów  firmy Dutchmed, Drager i Promed  i głowic USG. Nie zawiera alkoholu, aldehydów. Nie pozostawia smug. Wyrób medyczny mimimum klasy II A, Np.taki jak  Mikrozid Sensitive Liguid lub równoważny. Opakowanie 1 litr ze spryskiwaczem. Gotowy do użytku. Czas ekspozycji oraz spektrum działania - 15 min -   B ,F,V - HBV, HCV, HIV, Rotawirus, TBC – bez obciązeniabiałkowego.    Czas ekspozycji oraz spektrum działania - 30 min. - Norowirus.     Czas ekspozycji oraz spektrum działania - 60 min. - TBC – z obciążeniem białkowym.
</t>
  </si>
  <si>
    <t>1 litr ze spryskiwaczem</t>
  </si>
  <si>
    <t xml:space="preserve">Wiaderko kompatybilne do opakowań suchych chusteczek z pozycji 1  - wytrzymałe, wielokrotnego użytku, ze szczelnym zamknięciem zapobiegającym wysychaniu nasączonych chusteczek.
Pozycja 1 i 2 - są ze sobą powiązane (nierozerwalne).
</t>
  </si>
  <si>
    <t>wiaderko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</si>
</sst>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0.00_ ;[Red]\-#,##0.00,"/>
    <numFmt numFmtId="165" formatCode="_-* #,##0.00\ _z_ł_-;\-* #,##0.00\ _z_ł_-;_-* \-??\ _z_ł_-;_-@_-"/>
    <numFmt numFmtId="166" formatCode="[$-415]General"/>
    <numFmt numFmtId="167" formatCode="&quot; &quot;#,##0.00&quot;      &quot;;&quot;-&quot;#,##0.00&quot;      &quot;;&quot; -&quot;#&quot;      &quot;;@&quot; &quot;"/>
    <numFmt numFmtId="168" formatCode="[$-415]0%"/>
  </numFmts>
  <fonts count="3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10"/>
      <name val="Arial CE"/>
      <charset val="238"/>
    </font>
    <font>
      <sz val="9"/>
      <color theme="1"/>
      <name val="Arial"/>
      <family val="2"/>
      <charset val="238"/>
    </font>
    <font>
      <sz val="11"/>
      <color rgb="FFFF0000"/>
      <name val="Calibri"/>
      <family val="2"/>
      <scheme val="minor"/>
    </font>
    <font>
      <b/>
      <sz val="11"/>
      <name val="Calibri"/>
      <family val="2"/>
      <charset val="238"/>
      <scheme val="minor"/>
    </font>
    <font>
      <sz val="11"/>
      <color rgb="FF000000"/>
      <name val="Calibri"/>
      <family val="2"/>
      <charset val="1"/>
    </font>
    <font>
      <b/>
      <sz val="11"/>
      <name val="Arial"/>
      <family val="2"/>
      <charset val="238"/>
    </font>
    <font>
      <sz val="11"/>
      <name val="Arial"/>
      <family val="2"/>
      <charset val="238"/>
    </font>
    <font>
      <sz val="11"/>
      <color rgb="FF000000"/>
      <name val="Arial"/>
      <family val="2"/>
      <charset val="238"/>
    </font>
    <font>
      <b/>
      <sz val="11"/>
      <color rgb="FF000000"/>
      <name val="Arial"/>
      <family val="2"/>
      <charset val="238"/>
    </font>
    <font>
      <b/>
      <sz val="11"/>
      <color theme="1"/>
      <name val="Arial"/>
      <family val="2"/>
      <charset val="238"/>
    </font>
    <font>
      <sz val="11"/>
      <color theme="1"/>
      <name val="Arial"/>
      <family val="2"/>
      <charset val="238"/>
    </font>
    <font>
      <sz val="11"/>
      <color rgb="FFFF0000"/>
      <name val="Arial"/>
      <family val="2"/>
      <charset val="238"/>
    </font>
    <font>
      <sz val="11"/>
      <name val="Calibri"/>
      <family val="2"/>
      <charset val="238"/>
    </font>
    <font>
      <sz val="11"/>
      <name val="Arial"/>
      <family val="2"/>
    </font>
    <font>
      <b/>
      <sz val="11"/>
      <color rgb="FFFF0000"/>
      <name val="Arial"/>
      <family val="2"/>
      <charset val="238"/>
    </font>
    <font>
      <b/>
      <i/>
      <sz val="11"/>
      <name val="Arial"/>
      <family val="2"/>
      <charset val="238"/>
    </font>
    <font>
      <b/>
      <sz val="11"/>
      <color rgb="FF00B050"/>
      <name val="Arial"/>
      <family val="2"/>
      <charset val="238"/>
    </font>
    <font>
      <sz val="11"/>
      <color rgb="FF00B050"/>
      <name val="Arial"/>
      <family val="2"/>
      <charset val="238"/>
    </font>
    <font>
      <sz val="10"/>
      <name val="Arial"/>
      <family val="2"/>
    </font>
    <font>
      <sz val="8"/>
      <name val="Arial"/>
      <family val="2"/>
    </font>
    <font>
      <b/>
      <sz val="8"/>
      <name val="Arial"/>
      <family val="2"/>
    </font>
    <font>
      <sz val="9"/>
      <name val="Arial"/>
      <family val="2"/>
    </font>
    <font>
      <b/>
      <sz val="9"/>
      <name val="Arial"/>
      <family val="2"/>
    </font>
    <font>
      <sz val="12"/>
      <color theme="1"/>
      <name val="Calibri"/>
      <family val="2"/>
      <charset val="238"/>
      <scheme val="minor"/>
    </font>
    <font>
      <sz val="10"/>
      <color theme="1"/>
      <name val="Arial"/>
      <family val="2"/>
      <charset val="238"/>
    </font>
    <font>
      <b/>
      <sz val="9"/>
      <color rgb="FFFF0000"/>
      <name val="Arial"/>
      <family val="2"/>
      <charset val="238"/>
    </font>
    <font>
      <b/>
      <sz val="11"/>
      <name val="Arial"/>
      <family val="2"/>
    </font>
    <font>
      <sz val="9"/>
      <name val="Arial"/>
      <family val="2"/>
      <charset val="238"/>
    </font>
    <font>
      <sz val="11"/>
      <name val="Calibri"/>
      <family val="2"/>
      <scheme val="minor"/>
    </font>
    <font>
      <sz val="11"/>
      <name val="Calibri"/>
      <family val="2"/>
      <charset val="1"/>
    </font>
    <font>
      <b/>
      <sz val="10"/>
      <name val="Arial"/>
      <family val="2"/>
      <charset val="238"/>
    </font>
    <font>
      <b/>
      <sz val="12"/>
      <color theme="1"/>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27"/>
      </patternFill>
    </fill>
    <fill>
      <patternFill patternType="solid">
        <fgColor rgb="FFFFFFFF"/>
        <b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2">
    <xf numFmtId="0" fontId="0" fillId="0" borderId="0"/>
    <xf numFmtId="43" fontId="4" fillId="0" borderId="0" applyFont="0" applyFill="0" applyBorder="0" applyAlignment="0" applyProtection="0"/>
    <xf numFmtId="0" fontId="6" fillId="0" borderId="0"/>
    <xf numFmtId="0" fontId="6" fillId="0" borderId="0"/>
    <xf numFmtId="0" fontId="5" fillId="0" borderId="0"/>
    <xf numFmtId="0" fontId="5" fillId="0" borderId="0"/>
    <xf numFmtId="0" fontId="3" fillId="0" borderId="0"/>
    <xf numFmtId="0" fontId="10" fillId="0" borderId="0"/>
    <xf numFmtId="165" fontId="10" fillId="0" borderId="0" applyBorder="0" applyProtection="0"/>
    <xf numFmtId="0" fontId="5" fillId="0" borderId="0"/>
    <xf numFmtId="0" fontId="2"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xf numFmtId="0" fontId="5" fillId="0" borderId="0"/>
    <xf numFmtId="0" fontId="1" fillId="0" borderId="0"/>
    <xf numFmtId="0" fontId="29" fillId="0" borderId="0"/>
    <xf numFmtId="166" fontId="30" fillId="0" borderId="0"/>
    <xf numFmtId="167" fontId="30" fillId="0" borderId="0"/>
    <xf numFmtId="168" fontId="30" fillId="0" borderId="0"/>
  </cellStyleXfs>
  <cellXfs count="254">
    <xf numFmtId="0" fontId="0" fillId="0" borderId="0" xfId="0"/>
    <xf numFmtId="0" fontId="7" fillId="0" borderId="0" xfId="0" applyFont="1"/>
    <xf numFmtId="0" fontId="7" fillId="3" borderId="0" xfId="0" applyFont="1" applyFill="1"/>
    <xf numFmtId="0" fontId="8" fillId="0" borderId="0" xfId="0" applyFont="1"/>
    <xf numFmtId="0" fontId="9" fillId="0" borderId="0" xfId="0" applyFont="1"/>
    <xf numFmtId="0" fontId="11" fillId="0" borderId="1" xfId="2" applyFont="1" applyFill="1" applyBorder="1" applyAlignment="1">
      <alignment vertical="center" wrapText="1"/>
    </xf>
    <xf numFmtId="0" fontId="12" fillId="5" borderId="9" xfId="7" applyFont="1" applyFill="1" applyBorder="1" applyAlignment="1">
      <alignment horizontal="center" vertical="center"/>
    </xf>
    <xf numFmtId="0" fontId="13" fillId="0" borderId="9" xfId="7" applyFont="1" applyBorder="1" applyAlignment="1">
      <alignment vertical="center" wrapText="1"/>
    </xf>
    <xf numFmtId="0" fontId="12" fillId="5" borderId="9" xfId="7" applyFont="1" applyFill="1" applyBorder="1" applyAlignment="1">
      <alignment horizontal="center" vertical="center" wrapText="1"/>
    </xf>
    <xf numFmtId="0" fontId="11" fillId="5" borderId="9" xfId="7" applyFont="1" applyFill="1" applyBorder="1" applyAlignment="1">
      <alignment horizontal="center" vertical="center" wrapText="1"/>
    </xf>
    <xf numFmtId="0" fontId="11" fillId="5" borderId="3" xfId="7" applyFont="1" applyFill="1" applyBorder="1" applyAlignment="1">
      <alignment horizontal="center" vertical="center" wrapText="1"/>
    </xf>
    <xf numFmtId="0" fontId="12" fillId="0" borderId="9" xfId="7" applyFont="1" applyBorder="1" applyAlignment="1">
      <alignment horizontal="center" vertical="center" wrapText="1"/>
    </xf>
    <xf numFmtId="0" fontId="11" fillId="0" borderId="9" xfId="7" applyFont="1" applyBorder="1" applyAlignment="1">
      <alignment horizontal="center" vertical="center" wrapText="1"/>
    </xf>
    <xf numFmtId="0" fontId="11" fillId="0" borderId="3" xfId="7" applyFont="1" applyBorder="1" applyAlignment="1">
      <alignment horizontal="center" vertical="center" wrapText="1"/>
    </xf>
    <xf numFmtId="0" fontId="13" fillId="0" borderId="9" xfId="7" applyFont="1" applyBorder="1" applyAlignment="1">
      <alignment horizontal="center" vertical="center" wrapText="1"/>
    </xf>
    <xf numFmtId="0" fontId="14" fillId="5" borderId="9" xfId="7" applyFont="1" applyFill="1" applyBorder="1" applyAlignment="1">
      <alignment horizontal="center" vertical="center" wrapText="1"/>
    </xf>
    <xf numFmtId="0" fontId="12" fillId="0" borderId="1" xfId="2" applyFont="1" applyFill="1" applyBorder="1" applyAlignment="1">
      <alignment vertical="center" wrapText="1"/>
    </xf>
    <xf numFmtId="0" fontId="12" fillId="0" borderId="0" xfId="0" applyFont="1" applyFill="1" applyBorder="1" applyAlignment="1">
      <alignmen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15" fillId="0" borderId="0" xfId="0" applyFont="1" applyAlignment="1">
      <alignment wrapText="1"/>
    </xf>
    <xf numFmtId="0" fontId="17" fillId="0" borderId="0" xfId="4" applyFont="1" applyFill="1" applyBorder="1" applyAlignment="1">
      <alignment wrapText="1"/>
    </xf>
    <xf numFmtId="0" fontId="11" fillId="0" borderId="0" xfId="4" applyFont="1" applyFill="1" applyBorder="1" applyAlignment="1">
      <alignment wrapText="1"/>
    </xf>
    <xf numFmtId="0" fontId="12" fillId="0" borderId="0" xfId="4" applyFont="1" applyFill="1" applyBorder="1" applyAlignment="1"/>
    <xf numFmtId="0" fontId="15" fillId="0" borderId="0" xfId="0" applyFont="1"/>
    <xf numFmtId="0" fontId="11" fillId="4" borderId="1" xfId="0" applyFont="1" applyFill="1" applyBorder="1" applyAlignment="1">
      <alignment horizontal="center" vertical="center"/>
    </xf>
    <xf numFmtId="0" fontId="16" fillId="0" borderId="0" xfId="0" applyFont="1"/>
    <xf numFmtId="0" fontId="12" fillId="0" borderId="6" xfId="2" applyFont="1" applyFill="1" applyBorder="1" applyAlignment="1">
      <alignment vertical="center" wrapText="1"/>
    </xf>
    <xf numFmtId="0" fontId="12" fillId="0" borderId="1" xfId="0" applyFont="1" applyFill="1" applyBorder="1" applyAlignment="1">
      <alignment vertical="center" wrapText="1"/>
    </xf>
    <xf numFmtId="0" fontId="12" fillId="3" borderId="1" xfId="2" applyFont="1" applyFill="1" applyBorder="1" applyAlignment="1">
      <alignment vertical="center" wrapText="1"/>
    </xf>
    <xf numFmtId="0" fontId="12" fillId="0" borderId="1" xfId="2" applyFont="1" applyFill="1" applyBorder="1" applyAlignment="1">
      <alignment wrapText="1"/>
    </xf>
    <xf numFmtId="0" fontId="12" fillId="3" borderId="1" xfId="2" applyFont="1" applyFill="1" applyBorder="1" applyAlignment="1">
      <alignment vertical="top" wrapText="1"/>
    </xf>
    <xf numFmtId="0" fontId="12" fillId="0" borderId="1" xfId="2" applyFont="1" applyFill="1" applyBorder="1" applyAlignment="1">
      <alignment vertical="top" wrapText="1"/>
    </xf>
    <xf numFmtId="0" fontId="12" fillId="0" borderId="1" xfId="0" applyFont="1" applyFill="1" applyBorder="1" applyAlignment="1">
      <alignment vertical="top" wrapText="1"/>
    </xf>
    <xf numFmtId="0" fontId="19" fillId="0" borderId="1" xfId="0" applyFont="1" applyBorder="1" applyAlignment="1">
      <alignment vertical="center" wrapText="1"/>
    </xf>
    <xf numFmtId="0" fontId="10" fillId="0" borderId="0" xfId="7" applyFont="1"/>
    <xf numFmtId="0" fontId="12" fillId="0" borderId="0" xfId="4" applyFont="1" applyFill="1" applyBorder="1" applyAlignment="1">
      <alignment wrapText="1"/>
    </xf>
    <xf numFmtId="4" fontId="11" fillId="0" borderId="0" xfId="0" applyNumberFormat="1" applyFont="1" applyFill="1" applyBorder="1" applyAlignment="1" applyProtection="1">
      <alignment horizontal="center" vertical="center" wrapText="1"/>
    </xf>
    <xf numFmtId="9" fontId="11" fillId="0" borderId="0" xfId="0" applyNumberFormat="1" applyFont="1" applyFill="1" applyBorder="1" applyAlignment="1" applyProtection="1">
      <alignment horizontal="center" vertical="center" wrapText="1"/>
    </xf>
    <xf numFmtId="0" fontId="12" fillId="0" borderId="0" xfId="0" applyFont="1" applyFill="1" applyBorder="1"/>
    <xf numFmtId="0" fontId="12" fillId="0" borderId="0" xfId="4" applyFont="1" applyFill="1" applyBorder="1" applyAlignment="1">
      <alignment horizontal="center"/>
    </xf>
    <xf numFmtId="1" fontId="11" fillId="4" borderId="1"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xf>
    <xf numFmtId="2" fontId="11" fillId="4"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4" fontId="12" fillId="0" borderId="1" xfId="0" applyNumberFormat="1" applyFont="1" applyFill="1" applyBorder="1" applyAlignment="1" applyProtection="1">
      <alignment horizontal="center" vertical="center" wrapText="1"/>
    </xf>
    <xf numFmtId="9" fontId="12" fillId="0" borderId="1" xfId="0" applyNumberFormat="1" applyFont="1" applyFill="1" applyBorder="1" applyAlignment="1">
      <alignment horizontal="center" vertical="center"/>
    </xf>
    <xf numFmtId="0" fontId="16" fillId="0" borderId="1" xfId="0" applyFont="1" applyBorder="1" applyAlignment="1">
      <alignment horizontal="center" vertical="center"/>
    </xf>
    <xf numFmtId="9" fontId="16" fillId="0" borderId="0" xfId="0" applyNumberFormat="1" applyFont="1"/>
    <xf numFmtId="0" fontId="12" fillId="0" borderId="6" xfId="2" applyFont="1" applyFill="1" applyBorder="1" applyAlignment="1">
      <alignment horizontal="center" vertical="center" wrapText="1"/>
    </xf>
    <xf numFmtId="0" fontId="12" fillId="0" borderId="7" xfId="0" applyFont="1" applyFill="1" applyBorder="1" applyAlignment="1">
      <alignment horizontal="center" vertical="center" wrapText="1"/>
    </xf>
    <xf numFmtId="1" fontId="12" fillId="0" borderId="8"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6" fillId="0" borderId="1" xfId="0" applyFont="1" applyBorder="1"/>
    <xf numFmtId="0" fontId="12" fillId="2" borderId="1"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20" fillId="2" borderId="1"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2" fillId="3" borderId="3" xfId="2" applyFont="1" applyFill="1" applyBorder="1" applyAlignment="1">
      <alignment horizontal="center" vertical="center" wrapText="1"/>
    </xf>
    <xf numFmtId="0" fontId="17" fillId="0" borderId="0" xfId="0" applyFont="1"/>
    <xf numFmtId="0" fontId="11" fillId="3" borderId="1"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6" fillId="3" borderId="1" xfId="0" applyFont="1" applyFill="1" applyBorder="1"/>
    <xf numFmtId="0" fontId="12" fillId="0" borderId="0" xfId="0" applyFont="1" applyFill="1" applyBorder="1" applyAlignment="1">
      <alignment horizontal="center" vertical="center"/>
    </xf>
    <xf numFmtId="0" fontId="11" fillId="0" borderId="4" xfId="2" applyFont="1" applyFill="1" applyBorder="1" applyAlignment="1">
      <alignment horizontal="center" vertical="center" wrapText="1"/>
    </xf>
    <xf numFmtId="0" fontId="21" fillId="0" borderId="1" xfId="4"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0" xfId="7" applyFont="1"/>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2" borderId="1" xfId="2" applyFont="1" applyFill="1" applyBorder="1" applyAlignment="1">
      <alignment horizontal="center" vertical="center"/>
    </xf>
    <xf numFmtId="0" fontId="12" fillId="3" borderId="1" xfId="2" applyFont="1" applyFill="1" applyBorder="1" applyAlignment="1">
      <alignment horizontal="center" vertical="center"/>
    </xf>
    <xf numFmtId="0" fontId="12" fillId="0" borderId="1" xfId="2" applyFont="1" applyFill="1" applyBorder="1" applyAlignment="1">
      <alignment horizontal="center" vertical="center"/>
    </xf>
    <xf numFmtId="4" fontId="11" fillId="0" borderId="0" xfId="7" applyNumberFormat="1" applyFont="1" applyBorder="1" applyAlignment="1" applyProtection="1">
      <alignment horizontal="center" vertical="center" wrapText="1"/>
    </xf>
    <xf numFmtId="0" fontId="16" fillId="0" borderId="0" xfId="0" applyFont="1" applyBorder="1"/>
    <xf numFmtId="0" fontId="13" fillId="0" borderId="1" xfId="7" applyFont="1" applyBorder="1" applyAlignment="1">
      <alignment vertical="center" wrapText="1"/>
    </xf>
    <xf numFmtId="0" fontId="17" fillId="0" borderId="1" xfId="0" applyFont="1" applyBorder="1" applyAlignment="1">
      <alignment horizontal="center" vertical="center"/>
    </xf>
    <xf numFmtId="0" fontId="11" fillId="2" borderId="3" xfId="2" applyFont="1" applyFill="1" applyBorder="1" applyAlignment="1">
      <alignment horizontal="center" vertical="center" wrapText="1"/>
    </xf>
    <xf numFmtId="1" fontId="12" fillId="0" borderId="0" xfId="0" applyNumberFormat="1"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1" fontId="11" fillId="0" borderId="1" xfId="0" applyNumberFormat="1" applyFont="1" applyFill="1" applyBorder="1" applyAlignment="1">
      <alignment horizontal="center" vertical="center"/>
    </xf>
    <xf numFmtId="0" fontId="13" fillId="0" borderId="0" xfId="7" applyFont="1" applyAlignment="1">
      <alignment horizontal="center" vertical="center"/>
    </xf>
    <xf numFmtId="0" fontId="12" fillId="0" borderId="9" xfId="7" applyFont="1" applyBorder="1" applyAlignment="1">
      <alignment vertical="center" wrapText="1"/>
    </xf>
    <xf numFmtId="0" fontId="23" fillId="0" borderId="0" xfId="0" applyFont="1" applyAlignment="1">
      <alignment horizontal="left"/>
    </xf>
    <xf numFmtId="0" fontId="22" fillId="0" borderId="0" xfId="0" applyFont="1" applyAlignment="1">
      <alignment horizontal="left"/>
    </xf>
    <xf numFmtId="0" fontId="10" fillId="0" borderId="0" xfId="7" applyFont="1" applyAlignment="1">
      <alignment wrapText="1"/>
    </xf>
    <xf numFmtId="0" fontId="7" fillId="0" borderId="0" xfId="0" applyFont="1"/>
    <xf numFmtId="0" fontId="7" fillId="0" borderId="0" xfId="0" applyFont="1"/>
    <xf numFmtId="0" fontId="16" fillId="0" borderId="3" xfId="0" applyFont="1" applyBorder="1"/>
    <xf numFmtId="0" fontId="10" fillId="0" borderId="1" xfId="7" applyFont="1" applyBorder="1"/>
    <xf numFmtId="0" fontId="13" fillId="0" borderId="1" xfId="7" applyFont="1" applyBorder="1"/>
    <xf numFmtId="0" fontId="13" fillId="0" borderId="1" xfId="7" applyFont="1" applyBorder="1" applyAlignment="1">
      <alignment horizontal="center" vertical="center"/>
    </xf>
    <xf numFmtId="0" fontId="12" fillId="0" borderId="1" xfId="0" applyFont="1" applyFill="1" applyBorder="1" applyAlignment="1">
      <alignment horizontal="center"/>
    </xf>
    <xf numFmtId="0" fontId="12" fillId="0" borderId="1" xfId="0" applyFont="1" applyFill="1" applyBorder="1"/>
    <xf numFmtId="1" fontId="12" fillId="0" borderId="1" xfId="0" applyNumberFormat="1" applyFont="1" applyFill="1" applyBorder="1" applyAlignment="1">
      <alignment horizontal="center" vertical="center"/>
    </xf>
    <xf numFmtId="0" fontId="16" fillId="0" borderId="1" xfId="0" applyFont="1" applyBorder="1" applyAlignment="1">
      <alignment wrapText="1"/>
    </xf>
    <xf numFmtId="0" fontId="16" fillId="0" borderId="1" xfId="0" applyFont="1" applyBorder="1" applyAlignment="1">
      <alignment vertical="center" wrapText="1"/>
    </xf>
    <xf numFmtId="0" fontId="26" fillId="0" borderId="0" xfId="0" applyFont="1" applyBorder="1"/>
    <xf numFmtId="0" fontId="28" fillId="0" borderId="0" xfId="0" applyFont="1" applyAlignment="1">
      <alignment wrapText="1"/>
    </xf>
    <xf numFmtId="4" fontId="25" fillId="0" borderId="0" xfId="14" applyNumberFormat="1" applyFont="1" applyFill="1" applyBorder="1" applyAlignment="1">
      <alignment horizontal="center" vertical="center"/>
    </xf>
    <xf numFmtId="0" fontId="24" fillId="0" borderId="0" xfId="0" applyFont="1" applyAlignment="1">
      <alignment horizontal="center" vertical="center" wrapText="1"/>
    </xf>
    <xf numFmtId="1" fontId="24" fillId="0" borderId="0" xfId="0" applyNumberFormat="1" applyFont="1" applyBorder="1"/>
    <xf numFmtId="9" fontId="25" fillId="0" borderId="0" xfId="14" applyFont="1" applyFill="1" applyBorder="1" applyAlignment="1">
      <alignment horizontal="center" vertical="center"/>
    </xf>
    <xf numFmtId="4" fontId="24" fillId="0" borderId="4" xfId="16" applyNumberFormat="1" applyFont="1" applyFill="1" applyBorder="1" applyAlignment="1">
      <alignment horizontal="left" vertical="center" wrapText="1"/>
    </xf>
    <xf numFmtId="0" fontId="24" fillId="0" borderId="0" xfId="0" applyFont="1" applyBorder="1"/>
    <xf numFmtId="0" fontId="31" fillId="0"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vertical="center" wrapText="1"/>
    </xf>
    <xf numFmtId="0" fontId="27" fillId="0" borderId="0" xfId="0" applyFont="1" applyBorder="1"/>
    <xf numFmtId="0" fontId="12" fillId="2" borderId="6" xfId="2" applyFont="1" applyFill="1" applyBorder="1" applyAlignment="1">
      <alignment vertical="center" wrapText="1"/>
    </xf>
    <xf numFmtId="0" fontId="12" fillId="2" borderId="10" xfId="2" applyFont="1" applyFill="1" applyBorder="1" applyAlignment="1">
      <alignment vertical="center" wrapText="1"/>
    </xf>
    <xf numFmtId="0" fontId="7" fillId="0" borderId="0" xfId="0" applyFont="1" applyAlignment="1">
      <alignment horizontal="left" vertical="top"/>
    </xf>
    <xf numFmtId="4" fontId="19" fillId="0" borderId="4" xfId="16" applyNumberFormat="1" applyFont="1" applyFill="1" applyBorder="1" applyAlignment="1">
      <alignment horizontal="left" vertical="center" wrapText="1"/>
    </xf>
    <xf numFmtId="0" fontId="24" fillId="0" borderId="1" xfId="0" applyFont="1" applyBorder="1" applyAlignment="1">
      <alignment horizontal="center" vertical="center"/>
    </xf>
    <xf numFmtId="0" fontId="19" fillId="0" borderId="1" xfId="0" applyFont="1" applyBorder="1" applyAlignment="1">
      <alignment horizontal="center" vertical="center"/>
    </xf>
    <xf numFmtId="1" fontId="1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9" fillId="0" borderId="0" xfId="0" applyFont="1" applyBorder="1" applyAlignment="1">
      <alignment horizontal="center" vertical="center"/>
    </xf>
    <xf numFmtId="1" fontId="19" fillId="0" borderId="0" xfId="0" applyNumberFormat="1" applyFont="1" applyBorder="1" applyAlignment="1">
      <alignment horizontal="center" vertical="center"/>
    </xf>
    <xf numFmtId="9" fontId="19" fillId="0" borderId="0" xfId="14" applyFont="1" applyFill="1" applyBorder="1" applyAlignment="1">
      <alignment horizontal="center" vertical="center"/>
    </xf>
    <xf numFmtId="4" fontId="19" fillId="0" borderId="0" xfId="14" applyNumberFormat="1" applyFont="1" applyFill="1" applyBorder="1" applyAlignment="1">
      <alignment horizontal="center" vertical="center"/>
    </xf>
    <xf numFmtId="0" fontId="19" fillId="0" borderId="0" xfId="0" applyFont="1" applyBorder="1" applyAlignment="1">
      <alignment horizontal="center" vertical="center" wrapText="1"/>
    </xf>
    <xf numFmtId="44" fontId="12" fillId="0" borderId="0" xfId="0" applyNumberFormat="1" applyFont="1" applyFill="1" applyBorder="1" applyAlignment="1">
      <alignment horizontal="center"/>
    </xf>
    <xf numFmtId="44" fontId="16" fillId="0" borderId="0" xfId="0" applyNumberFormat="1" applyFont="1"/>
    <xf numFmtId="44" fontId="11" fillId="4" borderId="1" xfId="0" applyNumberFormat="1" applyFont="1" applyFill="1" applyBorder="1" applyAlignment="1">
      <alignment horizontal="center" vertical="center" wrapText="1"/>
    </xf>
    <xf numFmtId="44" fontId="12" fillId="0" borderId="1" xfId="0" applyNumberFormat="1" applyFont="1" applyFill="1" applyBorder="1" applyAlignment="1" applyProtection="1">
      <alignment horizontal="center" vertical="center" wrapText="1"/>
    </xf>
    <xf numFmtId="44" fontId="12" fillId="0" borderId="6" xfId="0" applyNumberFormat="1" applyFont="1" applyFill="1" applyBorder="1" applyAlignment="1" applyProtection="1">
      <alignment horizontal="center" vertical="center" wrapText="1"/>
    </xf>
    <xf numFmtId="44" fontId="17" fillId="0" borderId="0" xfId="0" applyNumberFormat="1" applyFont="1"/>
    <xf numFmtId="44" fontId="12" fillId="0" borderId="1" xfId="5" applyNumberFormat="1" applyFont="1" applyFill="1" applyBorder="1" applyAlignment="1">
      <alignment horizontal="center" vertical="center"/>
    </xf>
    <xf numFmtId="44" fontId="12" fillId="5" borderId="9" xfId="9" applyNumberFormat="1" applyFont="1" applyFill="1" applyBorder="1" applyAlignment="1">
      <alignment horizontal="center" vertical="center"/>
    </xf>
    <xf numFmtId="44" fontId="13" fillId="0" borderId="0" xfId="7" applyNumberFormat="1" applyFont="1"/>
    <xf numFmtId="44" fontId="12" fillId="0" borderId="1" xfId="0" applyNumberFormat="1" applyFont="1" applyFill="1" applyBorder="1" applyAlignment="1">
      <alignment horizontal="center"/>
    </xf>
    <xf numFmtId="44" fontId="11" fillId="0" borderId="1" xfId="0" applyNumberFormat="1" applyFont="1" applyFill="1" applyBorder="1" applyAlignment="1">
      <alignment horizontal="center" vertical="center"/>
    </xf>
    <xf numFmtId="44" fontId="12" fillId="4" borderId="1" xfId="0" applyNumberFormat="1" applyFont="1" applyFill="1" applyBorder="1" applyAlignment="1">
      <alignment horizontal="center" vertical="center" wrapText="1"/>
    </xf>
    <xf numFmtId="44" fontId="12" fillId="2" borderId="1" xfId="5" applyNumberFormat="1" applyFont="1" applyFill="1" applyBorder="1" applyAlignment="1">
      <alignment horizontal="right" vertical="center"/>
    </xf>
    <xf numFmtId="44" fontId="12" fillId="0" borderId="1" xfId="5" applyNumberFormat="1" applyFont="1" applyFill="1" applyBorder="1" applyAlignment="1">
      <alignment horizontal="right" vertical="center"/>
    </xf>
    <xf numFmtId="44" fontId="12" fillId="3" borderId="1" xfId="5" applyNumberFormat="1" applyFont="1" applyFill="1" applyBorder="1" applyAlignment="1">
      <alignment horizontal="right" vertical="center"/>
    </xf>
    <xf numFmtId="44" fontId="12" fillId="0" borderId="1" xfId="0" applyNumberFormat="1" applyFont="1" applyBorder="1" applyAlignment="1">
      <alignment vertical="center"/>
    </xf>
    <xf numFmtId="44" fontId="33" fillId="0" borderId="0" xfId="0" applyNumberFormat="1" applyFont="1" applyFill="1" applyBorder="1" applyAlignment="1">
      <alignment horizontal="center" vertical="center"/>
    </xf>
    <xf numFmtId="44" fontId="12" fillId="0" borderId="1" xfId="0" applyNumberFormat="1" applyFont="1" applyFill="1" applyBorder="1" applyAlignment="1">
      <alignment horizontal="center" vertical="center"/>
    </xf>
    <xf numFmtId="44" fontId="16" fillId="0" borderId="1" xfId="0" applyNumberFormat="1" applyFont="1" applyBorder="1" applyAlignment="1">
      <alignment vertical="center"/>
    </xf>
    <xf numFmtId="44" fontId="12" fillId="0" borderId="1" xfId="1" applyNumberFormat="1" applyFont="1" applyFill="1" applyBorder="1" applyAlignment="1" applyProtection="1">
      <alignment horizontal="center" vertical="center"/>
    </xf>
    <xf numFmtId="44" fontId="12" fillId="0" borderId="0" xfId="0" applyNumberFormat="1" applyFont="1" applyFill="1" applyBorder="1" applyAlignment="1">
      <alignment vertical="center"/>
    </xf>
    <xf numFmtId="44" fontId="17" fillId="0" borderId="0" xfId="0" applyNumberFormat="1" applyFont="1" applyFill="1" applyBorder="1" applyAlignment="1">
      <alignment vertical="center"/>
    </xf>
    <xf numFmtId="44" fontId="16" fillId="0" borderId="0" xfId="0" applyNumberFormat="1" applyFont="1" applyAlignment="1">
      <alignment vertical="center"/>
    </xf>
    <xf numFmtId="44" fontId="11" fillId="0" borderId="3" xfId="0" applyNumberFormat="1" applyFont="1" applyFill="1" applyBorder="1" applyAlignment="1">
      <alignment horizontal="center" vertical="center"/>
    </xf>
    <xf numFmtId="44" fontId="11" fillId="0" borderId="0" xfId="0" applyNumberFormat="1" applyFont="1" applyFill="1" applyBorder="1" applyAlignment="1">
      <alignment horizontal="center" vertical="center"/>
    </xf>
    <xf numFmtId="44" fontId="11" fillId="0" borderId="0" xfId="1" applyNumberFormat="1" applyFont="1" applyFill="1" applyBorder="1" applyAlignment="1" applyProtection="1">
      <alignment horizontal="center" vertical="center"/>
    </xf>
    <xf numFmtId="44" fontId="11" fillId="0" borderId="3" xfId="7" applyNumberFormat="1" applyFont="1" applyBorder="1" applyAlignment="1">
      <alignment horizontal="center" vertical="center"/>
    </xf>
    <xf numFmtId="44" fontId="11" fillId="0" borderId="0" xfId="7" applyNumberFormat="1" applyFont="1" applyBorder="1" applyAlignment="1">
      <alignment horizontal="center" vertical="center"/>
    </xf>
    <xf numFmtId="44" fontId="25" fillId="0" borderId="0" xfId="13" applyNumberFormat="1" applyFont="1" applyFill="1" applyBorder="1" applyAlignment="1">
      <alignment horizontal="center" vertical="center"/>
    </xf>
    <xf numFmtId="44" fontId="19" fillId="0" borderId="1" xfId="0" applyNumberFormat="1" applyFont="1" applyFill="1" applyBorder="1" applyAlignment="1">
      <alignment horizontal="center" vertical="center"/>
    </xf>
    <xf numFmtId="44" fontId="32" fillId="0" borderId="3" xfId="13" applyNumberFormat="1" applyFont="1" applyFill="1" applyBorder="1" applyAlignment="1">
      <alignment horizontal="right" vertical="center"/>
    </xf>
    <xf numFmtId="44" fontId="12" fillId="0" borderId="0" xfId="0" applyNumberFormat="1" applyFont="1" applyFill="1" applyBorder="1" applyAlignment="1">
      <alignment vertical="center" wrapText="1"/>
    </xf>
    <xf numFmtId="44" fontId="16" fillId="0" borderId="0" xfId="0" applyNumberFormat="1" applyFont="1" applyAlignment="1">
      <alignment vertical="center" wrapText="1"/>
    </xf>
    <xf numFmtId="44" fontId="12" fillId="0" borderId="1" xfId="0" applyNumberFormat="1" applyFont="1" applyFill="1" applyBorder="1" applyAlignment="1">
      <alignment horizontal="center" vertical="center" wrapText="1"/>
    </xf>
    <xf numFmtId="44" fontId="11" fillId="0" borderId="3" xfId="0" applyNumberFormat="1" applyFont="1" applyFill="1" applyBorder="1" applyAlignment="1">
      <alignment horizontal="center" vertical="center" wrapText="1"/>
    </xf>
    <xf numFmtId="44" fontId="11" fillId="0" borderId="0" xfId="0" applyNumberFormat="1" applyFont="1" applyFill="1" applyBorder="1" applyAlignment="1">
      <alignment horizontal="center" vertical="center" wrapText="1"/>
    </xf>
    <xf numFmtId="44" fontId="11" fillId="0" borderId="0" xfId="1" applyNumberFormat="1" applyFont="1" applyFill="1" applyBorder="1" applyAlignment="1" applyProtection="1">
      <alignment horizontal="center" vertical="center" wrapText="1"/>
    </xf>
    <xf numFmtId="44" fontId="11" fillId="0" borderId="1" xfId="0" applyNumberFormat="1" applyFont="1" applyFill="1" applyBorder="1" applyAlignment="1">
      <alignment horizontal="center" vertical="center" wrapText="1"/>
    </xf>
    <xf numFmtId="44" fontId="11" fillId="0" borderId="3" xfId="7" applyNumberFormat="1" applyFont="1" applyBorder="1" applyAlignment="1">
      <alignment horizontal="center" vertical="center" wrapText="1"/>
    </xf>
    <xf numFmtId="44" fontId="11" fillId="0" borderId="0" xfId="7" applyNumberFormat="1" applyFont="1" applyBorder="1" applyAlignment="1">
      <alignment horizontal="center" vertical="center" wrapText="1"/>
    </xf>
    <xf numFmtId="44" fontId="25" fillId="0" borderId="0" xfId="13" applyNumberFormat="1" applyFont="1" applyFill="1" applyBorder="1" applyAlignment="1">
      <alignment horizontal="right" vertical="center"/>
    </xf>
    <xf numFmtId="44" fontId="19" fillId="0" borderId="1" xfId="0" applyNumberFormat="1" applyFont="1" applyFill="1" applyBorder="1" applyAlignment="1">
      <alignment horizontal="right" vertical="center"/>
    </xf>
    <xf numFmtId="44" fontId="12" fillId="0" borderId="0" xfId="1" applyNumberFormat="1" applyFont="1" applyFill="1" applyBorder="1" applyAlignment="1" applyProtection="1">
      <alignment vertical="center"/>
    </xf>
    <xf numFmtId="44" fontId="11" fillId="4" borderId="1" xfId="1" applyNumberFormat="1" applyFont="1" applyFill="1" applyBorder="1" applyAlignment="1" applyProtection="1">
      <alignment horizontal="center" vertical="center" wrapText="1"/>
    </xf>
    <xf numFmtId="44" fontId="11" fillId="0" borderId="3" xfId="1" applyNumberFormat="1" applyFont="1" applyFill="1" applyBorder="1" applyAlignment="1" applyProtection="1">
      <alignment horizontal="center" vertical="center"/>
    </xf>
    <xf numFmtId="44" fontId="11" fillId="0" borderId="1" xfId="1" applyNumberFormat="1" applyFont="1" applyFill="1" applyBorder="1" applyAlignment="1" applyProtection="1">
      <alignment horizontal="center" vertical="center"/>
    </xf>
    <xf numFmtId="44" fontId="11" fillId="0" borderId="3" xfId="8" applyNumberFormat="1" applyFont="1" applyBorder="1" applyAlignment="1" applyProtection="1">
      <alignment horizontal="center" vertical="center"/>
    </xf>
    <xf numFmtId="44" fontId="11" fillId="0" borderId="0" xfId="8" applyNumberFormat="1" applyFont="1" applyBorder="1" applyAlignment="1" applyProtection="1">
      <alignment horizontal="center" vertical="center"/>
    </xf>
    <xf numFmtId="44" fontId="25" fillId="0" borderId="0" xfId="13" applyNumberFormat="1" applyFont="1" applyFill="1" applyBorder="1" applyAlignment="1" applyProtection="1">
      <alignment horizontal="center" vertical="center"/>
    </xf>
    <xf numFmtId="44" fontId="19" fillId="0" borderId="1" xfId="12" applyNumberFormat="1" applyFont="1" applyFill="1" applyBorder="1" applyAlignment="1" applyProtection="1">
      <alignment horizontal="center" vertical="center"/>
    </xf>
    <xf numFmtId="44" fontId="32" fillId="0" borderId="3" xfId="13" applyNumberFormat="1" applyFont="1" applyFill="1" applyBorder="1" applyAlignment="1" applyProtection="1">
      <alignment horizontal="right" vertical="center"/>
    </xf>
    <xf numFmtId="44" fontId="13" fillId="0" borderId="1" xfId="7" applyNumberFormat="1" applyFont="1" applyBorder="1" applyAlignment="1">
      <alignment horizontal="center" vertical="center"/>
    </xf>
    <xf numFmtId="44" fontId="13" fillId="0" borderId="1" xfId="7" applyNumberFormat="1" applyFont="1" applyBorder="1" applyAlignment="1">
      <alignment vertical="center"/>
    </xf>
    <xf numFmtId="2" fontId="19" fillId="0" borderId="1" xfId="14" applyNumberFormat="1" applyFont="1" applyFill="1" applyBorder="1" applyAlignment="1">
      <alignment horizontal="center" vertical="center"/>
    </xf>
    <xf numFmtId="0" fontId="12" fillId="0" borderId="1" xfId="0" applyFont="1" applyBorder="1" applyAlignment="1">
      <alignment horizontal="center" vertical="center"/>
    </xf>
    <xf numFmtId="0" fontId="11" fillId="0" borderId="0" xfId="0" applyFont="1"/>
    <xf numFmtId="0" fontId="12" fillId="0" borderId="0" xfId="0" applyFont="1"/>
    <xf numFmtId="0" fontId="34" fillId="0" borderId="0" xfId="0" applyFont="1"/>
    <xf numFmtId="0" fontId="11" fillId="0" borderId="1" xfId="0" applyFont="1" applyBorder="1" applyAlignment="1">
      <alignment wrapText="1"/>
    </xf>
    <xf numFmtId="0" fontId="12" fillId="0" borderId="9" xfId="7" applyFont="1" applyBorder="1" applyAlignment="1">
      <alignment wrapText="1"/>
    </xf>
    <xf numFmtId="0" fontId="12" fillId="0" borderId="9" xfId="7" applyFont="1" applyBorder="1" applyAlignment="1">
      <alignment vertical="top" wrapText="1"/>
    </xf>
    <xf numFmtId="0" fontId="35" fillId="0" borderId="1" xfId="7" applyFont="1" applyBorder="1"/>
    <xf numFmtId="0" fontId="35" fillId="0" borderId="0" xfId="7" applyFont="1"/>
    <xf numFmtId="0" fontId="20" fillId="0" borderId="0" xfId="0" applyFont="1" applyFill="1" applyBorder="1" applyAlignment="1">
      <alignment vertical="center" wrapText="1"/>
    </xf>
    <xf numFmtId="0" fontId="12" fillId="0" borderId="0" xfId="0" applyFont="1" applyBorder="1"/>
    <xf numFmtId="0" fontId="16" fillId="0" borderId="0" xfId="0" applyFont="1" applyBorder="1" applyAlignment="1">
      <alignment horizontal="center" vertical="center"/>
    </xf>
    <xf numFmtId="0" fontId="20" fillId="0" borderId="0" xfId="0" applyFont="1"/>
    <xf numFmtId="0" fontId="35" fillId="0" borderId="1" xfId="7" applyFont="1" applyBorder="1" applyAlignment="1">
      <alignment horizontal="center" vertical="center"/>
    </xf>
    <xf numFmtId="0" fontId="12" fillId="0" borderId="0" xfId="0" applyFont="1" applyBorder="1" applyAlignment="1">
      <alignment horizontal="center"/>
    </xf>
    <xf numFmtId="0" fontId="36" fillId="0" borderId="0" xfId="0" applyFont="1" applyBorder="1"/>
    <xf numFmtId="0" fontId="11" fillId="4" borderId="1" xfId="0" applyFont="1" applyFill="1" applyBorder="1" applyAlignment="1">
      <alignment horizontal="center" vertical="center" wrapText="1"/>
    </xf>
    <xf numFmtId="0" fontId="7" fillId="0" borderId="0" xfId="0" applyFont="1" applyAlignment="1">
      <alignment horizontal="center" vertical="center"/>
    </xf>
    <xf numFmtId="44" fontId="11" fillId="0" borderId="1" xfId="0" applyNumberFormat="1" applyFont="1" applyFill="1" applyBorder="1" applyAlignment="1" applyProtection="1">
      <alignment horizontal="center" vertical="center" wrapText="1"/>
    </xf>
    <xf numFmtId="44" fontId="12" fillId="0" borderId="0" xfId="0" applyNumberFormat="1" applyFont="1" applyFill="1" applyBorder="1" applyAlignment="1" applyProtection="1">
      <alignment horizontal="center" vertical="center" wrapText="1"/>
    </xf>
    <xf numFmtId="44" fontId="32" fillId="0" borderId="0" xfId="13" applyNumberFormat="1" applyFont="1" applyFill="1" applyBorder="1" applyAlignment="1" applyProtection="1">
      <alignment horizontal="right" vertical="center"/>
    </xf>
    <xf numFmtId="44" fontId="32" fillId="0" borderId="0" xfId="13" applyNumberFormat="1" applyFont="1" applyFill="1" applyBorder="1" applyAlignment="1">
      <alignment horizontal="right" vertical="center"/>
    </xf>
    <xf numFmtId="0" fontId="20" fillId="0" borderId="0" xfId="0" applyFont="1" applyBorder="1" applyAlignment="1">
      <alignment vertical="center" wrapText="1"/>
    </xf>
    <xf numFmtId="0" fontId="37" fillId="0" borderId="0" xfId="0" applyFont="1"/>
    <xf numFmtId="44" fontId="20" fillId="0" borderId="0" xfId="0" applyNumberFormat="1" applyFont="1" applyAlignment="1"/>
    <xf numFmtId="44" fontId="20" fillId="0" borderId="0" xfId="0" applyNumberFormat="1" applyFont="1"/>
    <xf numFmtId="0" fontId="16" fillId="0" borderId="1" xfId="0" applyFont="1" applyBorder="1" applyAlignment="1">
      <alignment vertical="center"/>
    </xf>
    <xf numFmtId="44" fontId="12" fillId="0" borderId="11" xfId="0" applyNumberFormat="1" applyFont="1" applyFill="1" applyBorder="1" applyAlignment="1">
      <alignment horizontal="center" vertical="center" wrapText="1"/>
    </xf>
    <xf numFmtId="44" fontId="12" fillId="0" borderId="10" xfId="0" applyNumberFormat="1" applyFont="1" applyFill="1" applyBorder="1" applyAlignment="1">
      <alignment horizontal="center" vertical="center" wrapText="1"/>
    </xf>
    <xf numFmtId="44" fontId="12" fillId="0" borderId="3" xfId="0" applyNumberFormat="1" applyFont="1" applyFill="1" applyBorder="1" applyAlignment="1">
      <alignment horizontal="center" vertical="center" wrapText="1"/>
    </xf>
    <xf numFmtId="0" fontId="16" fillId="0" borderId="11" xfId="0" applyFont="1" applyBorder="1" applyAlignment="1">
      <alignment horizontal="center"/>
    </xf>
    <xf numFmtId="0" fontId="16" fillId="0" borderId="10" xfId="0" applyFont="1" applyBorder="1" applyAlignment="1">
      <alignment horizontal="center"/>
    </xf>
    <xf numFmtId="0" fontId="16" fillId="0" borderId="3" xfId="0" applyFont="1" applyBorder="1" applyAlignment="1">
      <alignment horizontal="center"/>
    </xf>
    <xf numFmtId="0" fontId="12" fillId="2" borderId="11"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10"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3" xfId="2" applyFont="1" applyFill="1" applyBorder="1" applyAlignment="1">
      <alignment horizontal="center" vertical="center" wrapText="1"/>
    </xf>
    <xf numFmtId="4" fontId="12" fillId="0" borderId="11" xfId="0" applyNumberFormat="1" applyFont="1" applyFill="1" applyBorder="1" applyAlignment="1" applyProtection="1">
      <alignment horizontal="center" vertical="center" wrapText="1"/>
    </xf>
    <xf numFmtId="4" fontId="12" fillId="0" borderId="10" xfId="0" applyNumberFormat="1" applyFont="1" applyFill="1" applyBorder="1" applyAlignment="1" applyProtection="1">
      <alignment horizontal="center" vertical="center" wrapText="1"/>
    </xf>
    <xf numFmtId="4" fontId="12" fillId="0" borderId="3" xfId="0" applyNumberFormat="1" applyFont="1" applyFill="1" applyBorder="1" applyAlignment="1" applyProtection="1">
      <alignment horizontal="center" vertical="center" wrapText="1"/>
    </xf>
    <xf numFmtId="0" fontId="12" fillId="0" borderId="11"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2" borderId="10" xfId="2" applyFont="1" applyFill="1" applyBorder="1" applyAlignment="1">
      <alignment vertical="center" wrapText="1"/>
    </xf>
    <xf numFmtId="0" fontId="12" fillId="2" borderId="3" xfId="2" applyFont="1" applyFill="1" applyBorder="1" applyAlignment="1">
      <alignment vertical="center" wrapText="1"/>
    </xf>
    <xf numFmtId="9" fontId="12" fillId="0" borderId="11" xfId="0" applyNumberFormat="1" applyFont="1" applyFill="1" applyBorder="1" applyAlignment="1">
      <alignment horizontal="center" vertical="center"/>
    </xf>
    <xf numFmtId="9" fontId="12" fillId="0" borderId="10" xfId="0" applyNumberFormat="1" applyFont="1" applyFill="1" applyBorder="1" applyAlignment="1">
      <alignment horizontal="center" vertical="center"/>
    </xf>
    <xf numFmtId="9" fontId="12" fillId="0" borderId="3" xfId="0" applyNumberFormat="1" applyFont="1" applyFill="1" applyBorder="1" applyAlignment="1">
      <alignment horizontal="center" vertical="center"/>
    </xf>
    <xf numFmtId="44" fontId="12" fillId="2" borderId="11" xfId="5" applyNumberFormat="1" applyFont="1" applyFill="1" applyBorder="1" applyAlignment="1">
      <alignment horizontal="center" vertical="center"/>
    </xf>
    <xf numFmtId="44" fontId="12" fillId="2" borderId="10" xfId="5" applyNumberFormat="1" applyFont="1" applyFill="1" applyBorder="1" applyAlignment="1">
      <alignment horizontal="center" vertical="center"/>
    </xf>
    <xf numFmtId="44" fontId="12" fillId="2" borderId="3" xfId="5" applyNumberFormat="1" applyFont="1" applyFill="1" applyBorder="1" applyAlignment="1">
      <alignment horizontal="center" vertical="center"/>
    </xf>
    <xf numFmtId="0" fontId="11" fillId="0" borderId="0" xfId="4" applyFont="1" applyFill="1" applyBorder="1" applyAlignment="1">
      <alignment horizontal="center"/>
    </xf>
    <xf numFmtId="4" fontId="11" fillId="0" borderId="3" xfId="0" applyNumberFormat="1" applyFont="1" applyFill="1" applyBorder="1" applyAlignment="1" applyProtection="1">
      <alignment horizontal="center" vertical="center" wrapText="1"/>
    </xf>
    <xf numFmtId="4" fontId="11" fillId="0" borderId="1" xfId="0" applyNumberFormat="1" applyFont="1" applyFill="1" applyBorder="1" applyAlignment="1" applyProtection="1">
      <alignment horizontal="center" vertical="center" wrapText="1"/>
    </xf>
    <xf numFmtId="4" fontId="11" fillId="0" borderId="2" xfId="0" applyNumberFormat="1" applyFont="1" applyFill="1" applyBorder="1" applyAlignment="1" applyProtection="1">
      <alignment horizontal="center" vertical="center" wrapText="1"/>
    </xf>
    <xf numFmtId="4" fontId="11" fillId="0" borderId="4" xfId="0" applyNumberFormat="1" applyFont="1" applyFill="1" applyBorder="1" applyAlignment="1" applyProtection="1">
      <alignment horizontal="center" vertical="center" wrapText="1"/>
    </xf>
    <xf numFmtId="44" fontId="12" fillId="0" borderId="11" xfId="1" applyNumberFormat="1" applyFont="1" applyFill="1" applyBorder="1" applyAlignment="1" applyProtection="1">
      <alignment horizontal="center" vertical="center"/>
    </xf>
    <xf numFmtId="44" fontId="12" fillId="0" borderId="10" xfId="1" applyNumberFormat="1" applyFont="1" applyFill="1" applyBorder="1" applyAlignment="1" applyProtection="1">
      <alignment horizontal="center" vertical="center"/>
    </xf>
    <xf numFmtId="44" fontId="12" fillId="0" borderId="3" xfId="1" applyNumberFormat="1" applyFont="1" applyFill="1" applyBorder="1" applyAlignment="1" applyProtection="1">
      <alignment horizontal="center" vertical="center"/>
    </xf>
    <xf numFmtId="44" fontId="12" fillId="0" borderId="11" xfId="0" applyNumberFormat="1" applyFont="1" applyFill="1" applyBorder="1" applyAlignment="1">
      <alignment horizontal="center" vertical="center"/>
    </xf>
    <xf numFmtId="44" fontId="12" fillId="0" borderId="10" xfId="0" applyNumberFormat="1" applyFont="1" applyFill="1" applyBorder="1" applyAlignment="1">
      <alignment horizontal="center" vertical="center"/>
    </xf>
    <xf numFmtId="44" fontId="12" fillId="0" borderId="3" xfId="0" applyNumberFormat="1" applyFont="1" applyFill="1" applyBorder="1" applyAlignment="1">
      <alignment horizontal="center" vertical="center"/>
    </xf>
    <xf numFmtId="4" fontId="11" fillId="0" borderId="3" xfId="7" applyNumberFormat="1" applyFont="1" applyBorder="1" applyAlignment="1" applyProtection="1">
      <alignment horizontal="center" vertical="center" wrapText="1"/>
    </xf>
    <xf numFmtId="4" fontId="11" fillId="0" borderId="12" xfId="0" applyNumberFormat="1" applyFont="1" applyFill="1" applyBorder="1" applyAlignment="1" applyProtection="1">
      <alignment horizontal="center" vertical="center" wrapText="1"/>
    </xf>
    <xf numFmtId="4" fontId="11" fillId="0" borderId="13" xfId="0" applyNumberFormat="1" applyFont="1" applyFill="1" applyBorder="1" applyAlignment="1" applyProtection="1">
      <alignment horizontal="center" vertical="center" wrapText="1"/>
    </xf>
  </cellXfs>
  <cellStyles count="22">
    <cellStyle name="Dziesiętny" xfId="1" builtinId="3"/>
    <cellStyle name="Dziesiętny 2" xfId="8"/>
    <cellStyle name="Dziesiętny 3" xfId="12"/>
    <cellStyle name="Excel Built-in Comma" xfId="20"/>
    <cellStyle name="Excel Built-in Normal" xfId="19"/>
    <cellStyle name="Excel Built-in Percent" xfId="21"/>
    <cellStyle name="Normalny" xfId="0" builtinId="0"/>
    <cellStyle name="Normalny 10" xfId="18"/>
    <cellStyle name="Normalny 2" xfId="7"/>
    <cellStyle name="Normalny 2 2" xfId="16"/>
    <cellStyle name="Normalny 3" xfId="6"/>
    <cellStyle name="Normalny 3 2" xfId="2"/>
    <cellStyle name="Normalny 3 3" xfId="10"/>
    <cellStyle name="Normalny 3 4" xfId="17"/>
    <cellStyle name="Normalny 4" xfId="3"/>
    <cellStyle name="Normalny 5" xfId="11"/>
    <cellStyle name="Normalny 8" xfId="15"/>
    <cellStyle name="Normalny_pakiet cewniki" xfId="4"/>
    <cellStyle name="Normalny_Wycena stawka VAT" xfId="5"/>
    <cellStyle name="Procentowy 2" xfId="14"/>
    <cellStyle name="Tekst objaśnienia 2" xfId="9"/>
    <cellStyle name="Walutowy 2" xfId="13"/>
  </cellStyles>
  <dxfs count="0"/>
  <tableStyles count="0" defaultTableStyle="TableStyleMedium2" defaultPivotStyle="PivotStyleMedium9"/>
  <colors>
    <mruColors>
      <color rgb="FF33CC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8"/>
  <sheetViews>
    <sheetView tabSelected="1" topLeftCell="A240" zoomScale="70" zoomScaleNormal="70" zoomScaleSheetLayoutView="71" workbookViewId="0">
      <selection activeCell="B286" sqref="B286"/>
    </sheetView>
  </sheetViews>
  <sheetFormatPr defaultRowHeight="14.25" x14ac:dyDescent="0.2"/>
  <cols>
    <col min="1" max="1" width="12.5703125" style="184" customWidth="1"/>
    <col min="2" max="2" width="111.140625" style="26" customWidth="1"/>
    <col min="3" max="3" width="29.140625" style="184" customWidth="1"/>
    <col min="4" max="4" width="23.85546875" style="26" customWidth="1"/>
    <col min="5" max="5" width="15.7109375" style="26" customWidth="1"/>
    <col min="6" max="6" width="9.42578125" style="26" customWidth="1"/>
    <col min="7" max="7" width="9.140625" style="83" customWidth="1"/>
    <col min="8" max="8" width="16.7109375" style="129" customWidth="1"/>
    <col min="9" max="9" width="17.5703125" style="26" customWidth="1"/>
    <col min="10" max="10" width="10.140625" style="50" bestFit="1" customWidth="1"/>
    <col min="11" max="11" width="17" style="150" customWidth="1"/>
    <col min="12" max="12" width="15.28515625" style="150" bestFit="1" customWidth="1"/>
    <col min="13" max="13" width="18.5703125" style="160" customWidth="1"/>
    <col min="14" max="14" width="9.140625" style="26"/>
    <col min="15" max="16384" width="9.140625" style="1"/>
  </cols>
  <sheetData>
    <row r="1" spans="1:14" ht="15" x14ac:dyDescent="0.2">
      <c r="A1" s="39" t="s">
        <v>191</v>
      </c>
      <c r="B1" s="21"/>
      <c r="C1" s="36"/>
      <c r="D1" s="36"/>
      <c r="E1" s="36"/>
      <c r="F1" s="36"/>
      <c r="G1" s="67"/>
      <c r="H1" s="128"/>
      <c r="I1" s="37"/>
      <c r="J1" s="38"/>
      <c r="K1" s="170"/>
      <c r="L1" s="148"/>
      <c r="M1" s="159"/>
    </row>
    <row r="2" spans="1:14" ht="15" x14ac:dyDescent="0.25">
      <c r="A2" s="39"/>
      <c r="B2" s="22"/>
      <c r="C2" s="22"/>
      <c r="D2" s="36"/>
      <c r="E2" s="36"/>
      <c r="F2" s="36"/>
      <c r="G2" s="67"/>
      <c r="H2" s="128"/>
      <c r="I2" s="37"/>
      <c r="J2" s="38"/>
      <c r="K2" s="170"/>
      <c r="L2" s="148"/>
      <c r="M2" s="159"/>
    </row>
    <row r="3" spans="1:14" ht="15" x14ac:dyDescent="0.25">
      <c r="A3" s="39"/>
      <c r="B3" s="22"/>
      <c r="C3" s="22"/>
      <c r="D3" s="240" t="s">
        <v>242</v>
      </c>
      <c r="E3" s="240"/>
      <c r="F3" s="240"/>
      <c r="G3" s="240"/>
      <c r="H3" s="128"/>
      <c r="I3" s="37"/>
      <c r="J3" s="38"/>
      <c r="K3" s="170"/>
      <c r="L3" s="149"/>
      <c r="M3" s="159"/>
    </row>
    <row r="4" spans="1:14" ht="15" x14ac:dyDescent="0.25">
      <c r="A4" s="39"/>
      <c r="B4" s="240" t="s">
        <v>107</v>
      </c>
      <c r="C4" s="240"/>
      <c r="D4" s="240"/>
      <c r="E4" s="40"/>
      <c r="F4" s="23"/>
      <c r="G4" s="67"/>
      <c r="H4" s="128"/>
      <c r="I4" s="37"/>
      <c r="J4" s="38"/>
      <c r="K4" s="170"/>
      <c r="L4" s="148"/>
      <c r="M4" s="159"/>
    </row>
    <row r="5" spans="1:14" ht="15" x14ac:dyDescent="0.2">
      <c r="A5" s="39"/>
      <c r="B5" s="23"/>
      <c r="C5" s="23"/>
      <c r="D5" s="23"/>
      <c r="E5" s="23"/>
      <c r="F5" s="23"/>
      <c r="G5" s="67"/>
      <c r="H5" s="128"/>
      <c r="I5" s="37"/>
      <c r="J5" s="38"/>
      <c r="K5" s="170"/>
      <c r="L5" s="148"/>
      <c r="M5" s="159"/>
    </row>
    <row r="7" spans="1:14" ht="15" x14ac:dyDescent="0.25">
      <c r="A7" s="183" t="s">
        <v>70</v>
      </c>
      <c r="B7" s="24"/>
      <c r="C7" s="183"/>
    </row>
    <row r="8" spans="1:14" ht="60" x14ac:dyDescent="0.2">
      <c r="A8" s="25" t="s">
        <v>0</v>
      </c>
      <c r="B8" s="25" t="s">
        <v>11</v>
      </c>
      <c r="C8" s="25" t="s">
        <v>56</v>
      </c>
      <c r="D8" s="198" t="s">
        <v>12</v>
      </c>
      <c r="E8" s="198" t="s">
        <v>50</v>
      </c>
      <c r="F8" s="25" t="s">
        <v>6</v>
      </c>
      <c r="G8" s="41" t="s">
        <v>8</v>
      </c>
      <c r="H8" s="139" t="s">
        <v>9</v>
      </c>
      <c r="I8" s="42" t="s">
        <v>10</v>
      </c>
      <c r="J8" s="43" t="s">
        <v>1</v>
      </c>
      <c r="K8" s="171" t="s">
        <v>2</v>
      </c>
      <c r="L8" s="130" t="s">
        <v>3</v>
      </c>
      <c r="M8" s="130" t="s">
        <v>4</v>
      </c>
      <c r="N8" s="44" t="s">
        <v>65</v>
      </c>
    </row>
    <row r="9" spans="1:14" ht="57" x14ac:dyDescent="0.2">
      <c r="A9" s="72">
        <v>1</v>
      </c>
      <c r="B9" s="16" t="s">
        <v>124</v>
      </c>
      <c r="C9" s="16" t="s">
        <v>132</v>
      </c>
      <c r="D9" s="54"/>
      <c r="E9" s="54"/>
      <c r="F9" s="45" t="s">
        <v>7</v>
      </c>
      <c r="G9" s="46">
        <v>42</v>
      </c>
      <c r="H9" s="131"/>
      <c r="I9" s="47"/>
      <c r="J9" s="48"/>
      <c r="K9" s="146">
        <f>G9*H9</f>
        <v>0</v>
      </c>
      <c r="L9" s="145">
        <f>M9-K9</f>
        <v>0</v>
      </c>
      <c r="M9" s="161">
        <f>G9*I9</f>
        <v>0</v>
      </c>
      <c r="N9" s="49" t="s">
        <v>66</v>
      </c>
    </row>
    <row r="10" spans="1:14" ht="57" x14ac:dyDescent="0.2">
      <c r="A10" s="72">
        <v>2</v>
      </c>
      <c r="B10" s="16" t="s">
        <v>125</v>
      </c>
      <c r="C10" s="16"/>
      <c r="D10" s="54"/>
      <c r="E10" s="54"/>
      <c r="F10" s="45" t="s">
        <v>7</v>
      </c>
      <c r="G10" s="46">
        <v>9</v>
      </c>
      <c r="H10" s="131"/>
      <c r="I10" s="47"/>
      <c r="J10" s="48"/>
      <c r="K10" s="146">
        <f t="shared" ref="K10:K16" si="0">G10*H10</f>
        <v>0</v>
      </c>
      <c r="L10" s="145">
        <f t="shared" ref="L10:L16" si="1">M10-K10</f>
        <v>0</v>
      </c>
      <c r="M10" s="161">
        <f t="shared" ref="M10:M16" si="2">G10*I10</f>
        <v>0</v>
      </c>
      <c r="N10" s="49"/>
    </row>
    <row r="11" spans="1:14" s="92" customFormat="1" ht="42.75" x14ac:dyDescent="0.2">
      <c r="A11" s="72">
        <v>3</v>
      </c>
      <c r="B11" s="16" t="s">
        <v>126</v>
      </c>
      <c r="C11" s="16"/>
      <c r="D11" s="54"/>
      <c r="E11" s="54"/>
      <c r="F11" s="45" t="s">
        <v>7</v>
      </c>
      <c r="G11" s="46">
        <v>6</v>
      </c>
      <c r="H11" s="131"/>
      <c r="I11" s="47"/>
      <c r="J11" s="48"/>
      <c r="K11" s="146">
        <f t="shared" si="0"/>
        <v>0</v>
      </c>
      <c r="L11" s="145">
        <f t="shared" si="1"/>
        <v>0</v>
      </c>
      <c r="M11" s="161">
        <f t="shared" si="2"/>
        <v>0</v>
      </c>
      <c r="N11" s="49"/>
    </row>
    <row r="12" spans="1:14" s="92" customFormat="1" ht="57" x14ac:dyDescent="0.2">
      <c r="A12" s="72">
        <v>4</v>
      </c>
      <c r="B12" s="16" t="s">
        <v>127</v>
      </c>
      <c r="C12" s="16"/>
      <c r="D12" s="54"/>
      <c r="E12" s="54"/>
      <c r="F12" s="45" t="s">
        <v>7</v>
      </c>
      <c r="G12" s="46">
        <v>6</v>
      </c>
      <c r="H12" s="131"/>
      <c r="I12" s="47"/>
      <c r="J12" s="48"/>
      <c r="K12" s="146">
        <f t="shared" si="0"/>
        <v>0</v>
      </c>
      <c r="L12" s="145">
        <f t="shared" si="1"/>
        <v>0</v>
      </c>
      <c r="M12" s="161">
        <f t="shared" si="2"/>
        <v>0</v>
      </c>
      <c r="N12" s="49"/>
    </row>
    <row r="13" spans="1:14" s="92" customFormat="1" ht="57" x14ac:dyDescent="0.2">
      <c r="A13" s="72">
        <v>5</v>
      </c>
      <c r="B13" s="16" t="s">
        <v>128</v>
      </c>
      <c r="C13" s="16"/>
      <c r="D13" s="54"/>
      <c r="E13" s="54"/>
      <c r="F13" s="45" t="s">
        <v>7</v>
      </c>
      <c r="G13" s="46">
        <v>6</v>
      </c>
      <c r="H13" s="131"/>
      <c r="I13" s="47"/>
      <c r="J13" s="48"/>
      <c r="K13" s="146">
        <f t="shared" si="0"/>
        <v>0</v>
      </c>
      <c r="L13" s="145">
        <f t="shared" si="1"/>
        <v>0</v>
      </c>
      <c r="M13" s="161">
        <f t="shared" si="2"/>
        <v>0</v>
      </c>
      <c r="N13" s="49"/>
    </row>
    <row r="14" spans="1:14" s="92" customFormat="1" ht="42.75" x14ac:dyDescent="0.2">
      <c r="A14" s="72">
        <v>6</v>
      </c>
      <c r="B14" s="16" t="s">
        <v>129</v>
      </c>
      <c r="C14" s="16"/>
      <c r="D14" s="54"/>
      <c r="E14" s="54"/>
      <c r="F14" s="45" t="s">
        <v>7</v>
      </c>
      <c r="G14" s="46">
        <v>6</v>
      </c>
      <c r="H14" s="131"/>
      <c r="I14" s="47"/>
      <c r="J14" s="48"/>
      <c r="K14" s="146">
        <f t="shared" si="0"/>
        <v>0</v>
      </c>
      <c r="L14" s="145">
        <f t="shared" si="1"/>
        <v>0</v>
      </c>
      <c r="M14" s="161">
        <f t="shared" si="2"/>
        <v>0</v>
      </c>
      <c r="N14" s="49"/>
    </row>
    <row r="15" spans="1:14" s="92" customFormat="1" ht="57" x14ac:dyDescent="0.2">
      <c r="A15" s="72">
        <v>7</v>
      </c>
      <c r="B15" s="16" t="s">
        <v>130</v>
      </c>
      <c r="C15" s="16"/>
      <c r="D15" s="54"/>
      <c r="E15" s="54"/>
      <c r="F15" s="45" t="s">
        <v>7</v>
      </c>
      <c r="G15" s="46">
        <v>6</v>
      </c>
      <c r="H15" s="131"/>
      <c r="I15" s="47"/>
      <c r="J15" s="48"/>
      <c r="K15" s="146">
        <f t="shared" si="0"/>
        <v>0</v>
      </c>
      <c r="L15" s="145">
        <f t="shared" si="1"/>
        <v>0</v>
      </c>
      <c r="M15" s="161">
        <f t="shared" si="2"/>
        <v>0</v>
      </c>
      <c r="N15" s="49"/>
    </row>
    <row r="16" spans="1:14" s="92" customFormat="1" ht="42.75" x14ac:dyDescent="0.2">
      <c r="A16" s="72">
        <v>8</v>
      </c>
      <c r="B16" s="16" t="s">
        <v>131</v>
      </c>
      <c r="C16" s="16"/>
      <c r="D16" s="54"/>
      <c r="E16" s="54"/>
      <c r="F16" s="45" t="s">
        <v>7</v>
      </c>
      <c r="G16" s="46">
        <v>6</v>
      </c>
      <c r="H16" s="131"/>
      <c r="I16" s="47"/>
      <c r="J16" s="48"/>
      <c r="K16" s="146">
        <f t="shared" si="0"/>
        <v>0</v>
      </c>
      <c r="L16" s="145">
        <f t="shared" si="1"/>
        <v>0</v>
      </c>
      <c r="M16" s="161">
        <f t="shared" si="2"/>
        <v>0</v>
      </c>
      <c r="N16" s="49"/>
    </row>
    <row r="17" spans="1:14" ht="15" x14ac:dyDescent="0.2">
      <c r="H17" s="200" t="s">
        <v>5</v>
      </c>
      <c r="I17" s="241"/>
      <c r="J17" s="241"/>
      <c r="K17" s="172">
        <f>SUM(K9:K16)</f>
        <v>0</v>
      </c>
      <c r="L17" s="151">
        <f>SUM(L9:L16)</f>
        <v>0</v>
      </c>
      <c r="M17" s="162">
        <f>SUM(M9:M16)</f>
        <v>0</v>
      </c>
    </row>
    <row r="18" spans="1:14" ht="15" x14ac:dyDescent="0.2">
      <c r="I18" s="37"/>
      <c r="J18" s="37"/>
      <c r="K18" s="153"/>
      <c r="L18" s="152"/>
      <c r="M18" s="163"/>
    </row>
    <row r="19" spans="1:14" ht="15" x14ac:dyDescent="0.2">
      <c r="I19" s="37"/>
      <c r="J19" s="37"/>
      <c r="K19" s="153"/>
      <c r="L19" s="153"/>
      <c r="M19" s="164"/>
    </row>
    <row r="20" spans="1:14" ht="15" x14ac:dyDescent="0.25">
      <c r="A20" s="183" t="s">
        <v>69</v>
      </c>
    </row>
    <row r="21" spans="1:14" ht="60" x14ac:dyDescent="0.2">
      <c r="A21" s="25" t="s">
        <v>0</v>
      </c>
      <c r="B21" s="25" t="s">
        <v>11</v>
      </c>
      <c r="C21" s="25" t="s">
        <v>56</v>
      </c>
      <c r="D21" s="198" t="s">
        <v>12</v>
      </c>
      <c r="E21" s="198" t="s">
        <v>50</v>
      </c>
      <c r="F21" s="25" t="s">
        <v>6</v>
      </c>
      <c r="G21" s="41" t="s">
        <v>8</v>
      </c>
      <c r="H21" s="139" t="s">
        <v>9</v>
      </c>
      <c r="I21" s="42" t="s">
        <v>10</v>
      </c>
      <c r="J21" s="43" t="s">
        <v>1</v>
      </c>
      <c r="K21" s="171" t="s">
        <v>2</v>
      </c>
      <c r="L21" s="130" t="s">
        <v>3</v>
      </c>
      <c r="M21" s="130" t="s">
        <v>4</v>
      </c>
      <c r="N21" s="44" t="s">
        <v>65</v>
      </c>
    </row>
    <row r="22" spans="1:14" ht="57" x14ac:dyDescent="0.2">
      <c r="A22" s="74" t="s">
        <v>13</v>
      </c>
      <c r="B22" s="28" t="s">
        <v>84</v>
      </c>
      <c r="C22" s="28"/>
      <c r="D22" s="56"/>
      <c r="E22" s="56"/>
      <c r="F22" s="57" t="s">
        <v>23</v>
      </c>
      <c r="G22" s="81">
        <v>10</v>
      </c>
      <c r="H22" s="140"/>
      <c r="I22" s="47"/>
      <c r="J22" s="48"/>
      <c r="K22" s="147">
        <f>G22*H22</f>
        <v>0</v>
      </c>
      <c r="L22" s="145">
        <f>M22-K22</f>
        <v>0</v>
      </c>
      <c r="M22" s="161">
        <f>G22*I22</f>
        <v>0</v>
      </c>
      <c r="N22" s="49"/>
    </row>
    <row r="23" spans="1:14" ht="28.5" x14ac:dyDescent="0.2">
      <c r="A23" s="74" t="s">
        <v>14</v>
      </c>
      <c r="B23" s="28" t="s">
        <v>82</v>
      </c>
      <c r="C23" s="28"/>
      <c r="D23" s="56"/>
      <c r="E23" s="56"/>
      <c r="F23" s="57" t="s">
        <v>23</v>
      </c>
      <c r="G23" s="81">
        <v>10</v>
      </c>
      <c r="H23" s="140"/>
      <c r="I23" s="47"/>
      <c r="J23" s="48"/>
      <c r="K23" s="147">
        <f t="shared" ref="K23:K31" si="3">G23*H23</f>
        <v>0</v>
      </c>
      <c r="L23" s="145">
        <f t="shared" ref="L23:L31" si="4">M23-K23</f>
        <v>0</v>
      </c>
      <c r="M23" s="161">
        <f t="shared" ref="M23:M31" si="5">G23*I23</f>
        <v>0</v>
      </c>
      <c r="N23" s="55"/>
    </row>
    <row r="24" spans="1:14" ht="85.5" x14ac:dyDescent="0.2">
      <c r="A24" s="74" t="s">
        <v>15</v>
      </c>
      <c r="B24" s="28" t="s">
        <v>165</v>
      </c>
      <c r="C24" s="28"/>
      <c r="D24" s="54"/>
      <c r="E24" s="54"/>
      <c r="F24" s="58" t="s">
        <v>23</v>
      </c>
      <c r="G24" s="59">
        <v>4</v>
      </c>
      <c r="H24" s="141"/>
      <c r="I24" s="47"/>
      <c r="J24" s="48"/>
      <c r="K24" s="147">
        <f t="shared" si="3"/>
        <v>0</v>
      </c>
      <c r="L24" s="145">
        <f t="shared" si="4"/>
        <v>0</v>
      </c>
      <c r="M24" s="161">
        <f t="shared" si="5"/>
        <v>0</v>
      </c>
      <c r="N24" s="55"/>
    </row>
    <row r="25" spans="1:14" ht="71.25" x14ac:dyDescent="0.2">
      <c r="A25" s="74" t="s">
        <v>16</v>
      </c>
      <c r="B25" s="28" t="s">
        <v>85</v>
      </c>
      <c r="C25" s="28"/>
      <c r="D25" s="56"/>
      <c r="E25" s="56"/>
      <c r="F25" s="57" t="s">
        <v>23</v>
      </c>
      <c r="G25" s="81">
        <v>50</v>
      </c>
      <c r="H25" s="140"/>
      <c r="I25" s="47"/>
      <c r="J25" s="48"/>
      <c r="K25" s="147">
        <f t="shared" si="3"/>
        <v>0</v>
      </c>
      <c r="L25" s="145">
        <f t="shared" si="4"/>
        <v>0</v>
      </c>
      <c r="M25" s="161">
        <f t="shared" si="5"/>
        <v>0</v>
      </c>
      <c r="N25" s="55"/>
    </row>
    <row r="26" spans="1:14" ht="28.5" x14ac:dyDescent="0.2">
      <c r="A26" s="74" t="s">
        <v>17</v>
      </c>
      <c r="B26" s="28" t="s">
        <v>82</v>
      </c>
      <c r="C26" s="28"/>
      <c r="D26" s="56"/>
      <c r="E26" s="56"/>
      <c r="F26" s="57" t="s">
        <v>7</v>
      </c>
      <c r="G26" s="81">
        <v>10</v>
      </c>
      <c r="H26" s="140"/>
      <c r="I26" s="47"/>
      <c r="J26" s="48"/>
      <c r="K26" s="147">
        <f t="shared" si="3"/>
        <v>0</v>
      </c>
      <c r="L26" s="145">
        <f t="shared" si="4"/>
        <v>0</v>
      </c>
      <c r="M26" s="161">
        <f t="shared" si="5"/>
        <v>0</v>
      </c>
      <c r="N26" s="55"/>
    </row>
    <row r="27" spans="1:14" ht="71.25" x14ac:dyDescent="0.2">
      <c r="A27" s="74" t="s">
        <v>18</v>
      </c>
      <c r="B27" s="28" t="s">
        <v>83</v>
      </c>
      <c r="C27" s="28"/>
      <c r="D27" s="56"/>
      <c r="E27" s="56"/>
      <c r="F27" s="57" t="s">
        <v>7</v>
      </c>
      <c r="G27" s="81">
        <v>30</v>
      </c>
      <c r="H27" s="140"/>
      <c r="I27" s="47"/>
      <c r="J27" s="48"/>
      <c r="K27" s="147">
        <f t="shared" si="3"/>
        <v>0</v>
      </c>
      <c r="L27" s="145">
        <f t="shared" si="4"/>
        <v>0</v>
      </c>
      <c r="M27" s="161">
        <f t="shared" si="5"/>
        <v>0</v>
      </c>
      <c r="N27" s="55"/>
    </row>
    <row r="28" spans="1:14" ht="85.5" x14ac:dyDescent="0.2">
      <c r="A28" s="74" t="s">
        <v>19</v>
      </c>
      <c r="B28" s="28" t="s">
        <v>123</v>
      </c>
      <c r="C28" s="28" t="s">
        <v>193</v>
      </c>
      <c r="D28" s="56"/>
      <c r="E28" s="56"/>
      <c r="F28" s="57" t="s">
        <v>7</v>
      </c>
      <c r="G28" s="81">
        <v>1</v>
      </c>
      <c r="H28" s="140"/>
      <c r="I28" s="47"/>
      <c r="J28" s="48"/>
      <c r="K28" s="147">
        <f t="shared" si="3"/>
        <v>0</v>
      </c>
      <c r="L28" s="145">
        <f t="shared" si="4"/>
        <v>0</v>
      </c>
      <c r="M28" s="161">
        <f t="shared" si="5"/>
        <v>0</v>
      </c>
      <c r="N28" s="55"/>
    </row>
    <row r="29" spans="1:14" ht="57" x14ac:dyDescent="0.2">
      <c r="A29" s="74" t="s">
        <v>20</v>
      </c>
      <c r="B29" s="28" t="s">
        <v>86</v>
      </c>
      <c r="C29" s="28"/>
      <c r="D29" s="56"/>
      <c r="E29" s="56"/>
      <c r="F29" s="57" t="s">
        <v>7</v>
      </c>
      <c r="G29" s="81">
        <v>8</v>
      </c>
      <c r="H29" s="140"/>
      <c r="I29" s="47"/>
      <c r="J29" s="48"/>
      <c r="K29" s="147">
        <f t="shared" si="3"/>
        <v>0</v>
      </c>
      <c r="L29" s="145">
        <f t="shared" si="4"/>
        <v>0</v>
      </c>
      <c r="M29" s="161">
        <f t="shared" si="5"/>
        <v>0</v>
      </c>
      <c r="N29" s="55"/>
    </row>
    <row r="30" spans="1:14" ht="42.75" x14ac:dyDescent="0.2">
      <c r="A30" s="74" t="s">
        <v>21</v>
      </c>
      <c r="B30" s="28" t="s">
        <v>87</v>
      </c>
      <c r="C30" s="28"/>
      <c r="D30" s="60"/>
      <c r="E30" s="60"/>
      <c r="F30" s="57" t="s">
        <v>23</v>
      </c>
      <c r="G30" s="81">
        <v>10</v>
      </c>
      <c r="H30" s="140"/>
      <c r="I30" s="47"/>
      <c r="J30" s="48"/>
      <c r="K30" s="147">
        <f t="shared" si="3"/>
        <v>0</v>
      </c>
      <c r="L30" s="145">
        <f t="shared" si="4"/>
        <v>0</v>
      </c>
      <c r="M30" s="161">
        <f t="shared" si="5"/>
        <v>0</v>
      </c>
      <c r="N30" s="55"/>
    </row>
    <row r="31" spans="1:14" ht="57" x14ac:dyDescent="0.2">
      <c r="A31" s="74" t="s">
        <v>22</v>
      </c>
      <c r="B31" s="28" t="s">
        <v>88</v>
      </c>
      <c r="C31" s="28"/>
      <c r="D31" s="60"/>
      <c r="E31" s="60"/>
      <c r="F31" s="57" t="s">
        <v>23</v>
      </c>
      <c r="G31" s="81">
        <v>20</v>
      </c>
      <c r="H31" s="140"/>
      <c r="I31" s="47"/>
      <c r="J31" s="48"/>
      <c r="K31" s="147">
        <f t="shared" si="3"/>
        <v>0</v>
      </c>
      <c r="L31" s="145">
        <f t="shared" si="4"/>
        <v>0</v>
      </c>
      <c r="M31" s="161">
        <f t="shared" si="5"/>
        <v>0</v>
      </c>
      <c r="N31" s="55"/>
    </row>
    <row r="32" spans="1:14" ht="15" x14ac:dyDescent="0.2">
      <c r="H32" s="200" t="s">
        <v>5</v>
      </c>
      <c r="I32" s="242"/>
      <c r="J32" s="242"/>
      <c r="K32" s="173">
        <f>SUM(K22:K31)</f>
        <v>0</v>
      </c>
      <c r="L32" s="138">
        <f t="shared" ref="L32" si="6">M32-K32</f>
        <v>0</v>
      </c>
      <c r="M32" s="165">
        <f t="shared" ref="M32" si="7">K32*1.08</f>
        <v>0</v>
      </c>
    </row>
    <row r="34" spans="1:15" ht="15" x14ac:dyDescent="0.25">
      <c r="A34" s="183" t="s">
        <v>89</v>
      </c>
    </row>
    <row r="35" spans="1:15" ht="60" x14ac:dyDescent="0.2">
      <c r="A35" s="25" t="s">
        <v>0</v>
      </c>
      <c r="B35" s="25" t="s">
        <v>11</v>
      </c>
      <c r="C35" s="25" t="s">
        <v>56</v>
      </c>
      <c r="D35" s="198" t="s">
        <v>12</v>
      </c>
      <c r="E35" s="198" t="s">
        <v>50</v>
      </c>
      <c r="F35" s="25" t="s">
        <v>6</v>
      </c>
      <c r="G35" s="41" t="s">
        <v>8</v>
      </c>
      <c r="H35" s="139" t="s">
        <v>9</v>
      </c>
      <c r="I35" s="42" t="s">
        <v>10</v>
      </c>
      <c r="J35" s="43" t="s">
        <v>1</v>
      </c>
      <c r="K35" s="171" t="s">
        <v>2</v>
      </c>
      <c r="L35" s="130" t="s">
        <v>3</v>
      </c>
      <c r="M35" s="130" t="s">
        <v>4</v>
      </c>
      <c r="N35" s="44" t="s">
        <v>65</v>
      </c>
    </row>
    <row r="36" spans="1:15" ht="28.5" x14ac:dyDescent="0.2">
      <c r="A36" s="75" t="s">
        <v>13</v>
      </c>
      <c r="B36" s="29" t="s">
        <v>136</v>
      </c>
      <c r="C36" s="29"/>
      <c r="D36" s="61"/>
      <c r="E36" s="61"/>
      <c r="F36" s="61" t="s">
        <v>7</v>
      </c>
      <c r="G36" s="62">
        <v>240</v>
      </c>
      <c r="H36" s="141"/>
      <c r="I36" s="47"/>
      <c r="J36" s="48"/>
      <c r="K36" s="147">
        <f>G36*H36</f>
        <v>0</v>
      </c>
      <c r="L36" s="145">
        <f>M36-K36</f>
        <v>0</v>
      </c>
      <c r="M36" s="161">
        <f>G36*I36</f>
        <v>0</v>
      </c>
      <c r="N36" s="49" t="s">
        <v>66</v>
      </c>
    </row>
    <row r="37" spans="1:15" ht="28.5" x14ac:dyDescent="0.2">
      <c r="A37" s="75" t="s">
        <v>14</v>
      </c>
      <c r="B37" s="29" t="s">
        <v>137</v>
      </c>
      <c r="C37" s="29"/>
      <c r="D37" s="61"/>
      <c r="E37" s="61"/>
      <c r="F37" s="61" t="s">
        <v>7</v>
      </c>
      <c r="G37" s="62">
        <v>2400</v>
      </c>
      <c r="H37" s="141"/>
      <c r="I37" s="47"/>
      <c r="J37" s="48"/>
      <c r="K37" s="147">
        <f t="shared" ref="K37:K42" si="8">G37*H37</f>
        <v>0</v>
      </c>
      <c r="L37" s="145">
        <f t="shared" ref="L37:L42" si="9">M37-K37</f>
        <v>0</v>
      </c>
      <c r="M37" s="161">
        <f t="shared" ref="M37:M42" si="10">G37*I37</f>
        <v>0</v>
      </c>
      <c r="N37" s="55"/>
    </row>
    <row r="38" spans="1:15" ht="42.75" x14ac:dyDescent="0.2">
      <c r="A38" s="75" t="s">
        <v>15</v>
      </c>
      <c r="B38" s="29" t="s">
        <v>138</v>
      </c>
      <c r="C38" s="29"/>
      <c r="D38" s="61"/>
      <c r="E38" s="61"/>
      <c r="F38" s="61" t="s">
        <v>7</v>
      </c>
      <c r="G38" s="62">
        <v>480</v>
      </c>
      <c r="H38" s="141"/>
      <c r="I38" s="47"/>
      <c r="J38" s="48"/>
      <c r="K38" s="147">
        <f t="shared" si="8"/>
        <v>0</v>
      </c>
      <c r="L38" s="145">
        <f t="shared" si="9"/>
        <v>0</v>
      </c>
      <c r="M38" s="161">
        <f t="shared" si="10"/>
        <v>0</v>
      </c>
      <c r="N38" s="55"/>
    </row>
    <row r="39" spans="1:15" ht="42.75" x14ac:dyDescent="0.2">
      <c r="A39" s="75" t="s">
        <v>16</v>
      </c>
      <c r="B39" s="29" t="s">
        <v>139</v>
      </c>
      <c r="C39" s="29"/>
      <c r="D39" s="61"/>
      <c r="E39" s="61"/>
      <c r="F39" s="61" t="s">
        <v>7</v>
      </c>
      <c r="G39" s="61">
        <v>4000</v>
      </c>
      <c r="H39" s="141"/>
      <c r="I39" s="47"/>
      <c r="J39" s="48"/>
      <c r="K39" s="147">
        <f t="shared" si="8"/>
        <v>0</v>
      </c>
      <c r="L39" s="145">
        <f t="shared" si="9"/>
        <v>0</v>
      </c>
      <c r="M39" s="161">
        <f t="shared" si="10"/>
        <v>0</v>
      </c>
      <c r="N39" s="55"/>
    </row>
    <row r="40" spans="1:15" ht="28.5" x14ac:dyDescent="0.2">
      <c r="A40" s="75" t="s">
        <v>17</v>
      </c>
      <c r="B40" s="29" t="s">
        <v>133</v>
      </c>
      <c r="C40" s="29" t="s">
        <v>74</v>
      </c>
      <c r="D40" s="61"/>
      <c r="E40" s="61"/>
      <c r="F40" s="61" t="s">
        <v>7</v>
      </c>
      <c r="G40" s="61">
        <v>1</v>
      </c>
      <c r="H40" s="141"/>
      <c r="I40" s="47"/>
      <c r="J40" s="48"/>
      <c r="K40" s="147">
        <f t="shared" si="8"/>
        <v>0</v>
      </c>
      <c r="L40" s="145">
        <f t="shared" si="9"/>
        <v>0</v>
      </c>
      <c r="M40" s="161">
        <f t="shared" si="10"/>
        <v>0</v>
      </c>
      <c r="N40" s="55"/>
    </row>
    <row r="41" spans="1:15" ht="42.75" x14ac:dyDescent="0.2">
      <c r="A41" s="75" t="s">
        <v>18</v>
      </c>
      <c r="B41" s="29" t="s">
        <v>134</v>
      </c>
      <c r="C41" s="29" t="s">
        <v>196</v>
      </c>
      <c r="D41" s="61"/>
      <c r="E41" s="61"/>
      <c r="F41" s="61" t="s">
        <v>7</v>
      </c>
      <c r="G41" s="61">
        <v>3</v>
      </c>
      <c r="H41" s="141"/>
      <c r="I41" s="47"/>
      <c r="J41" s="48"/>
      <c r="K41" s="147">
        <f t="shared" si="8"/>
        <v>0</v>
      </c>
      <c r="L41" s="145">
        <f t="shared" si="9"/>
        <v>0</v>
      </c>
      <c r="M41" s="161">
        <f t="shared" si="10"/>
        <v>0</v>
      </c>
      <c r="N41" s="55"/>
    </row>
    <row r="42" spans="1:15" ht="42.75" x14ac:dyDescent="0.2">
      <c r="A42" s="75" t="s">
        <v>19</v>
      </c>
      <c r="B42" s="29" t="s">
        <v>135</v>
      </c>
      <c r="C42" s="29"/>
      <c r="D42" s="61"/>
      <c r="E42" s="61"/>
      <c r="F42" s="61" t="s">
        <v>7</v>
      </c>
      <c r="G42" s="61">
        <v>1</v>
      </c>
      <c r="H42" s="141"/>
      <c r="I42" s="47"/>
      <c r="J42" s="48"/>
      <c r="K42" s="147">
        <f t="shared" si="8"/>
        <v>0</v>
      </c>
      <c r="L42" s="145">
        <f t="shared" si="9"/>
        <v>0</v>
      </c>
      <c r="M42" s="161">
        <f t="shared" si="10"/>
        <v>0</v>
      </c>
      <c r="N42" s="55"/>
      <c r="O42" s="1" t="s">
        <v>183</v>
      </c>
    </row>
    <row r="43" spans="1:15" ht="15" x14ac:dyDescent="0.2">
      <c r="H43" s="200" t="s">
        <v>5</v>
      </c>
      <c r="I43" s="242"/>
      <c r="J43" s="242"/>
      <c r="K43" s="173">
        <f>SUM(K36:K42)</f>
        <v>0</v>
      </c>
      <c r="L43" s="138">
        <f>SUM(L36:L42)</f>
        <v>0</v>
      </c>
      <c r="M43" s="165">
        <f>SUM(M36:M42)</f>
        <v>0</v>
      </c>
    </row>
    <row r="44" spans="1:15" ht="15" x14ac:dyDescent="0.25">
      <c r="B44" s="4" t="s">
        <v>197</v>
      </c>
      <c r="C44" s="4"/>
      <c r="D44" s="63"/>
      <c r="E44" s="63"/>
      <c r="F44" s="63"/>
      <c r="G44" s="84"/>
    </row>
    <row r="45" spans="1:15" ht="15" x14ac:dyDescent="0.25">
      <c r="B45" s="4" t="s">
        <v>75</v>
      </c>
      <c r="C45" s="4"/>
      <c r="D45" s="63"/>
      <c r="E45" s="63"/>
      <c r="F45" s="63"/>
      <c r="G45" s="84"/>
    </row>
    <row r="48" spans="1:15" ht="15" x14ac:dyDescent="0.25">
      <c r="A48" s="183" t="s">
        <v>163</v>
      </c>
    </row>
    <row r="49" spans="1:14" ht="60" x14ac:dyDescent="0.2">
      <c r="A49" s="25" t="s">
        <v>0</v>
      </c>
      <c r="B49" s="25" t="s">
        <v>11</v>
      </c>
      <c r="C49" s="25" t="s">
        <v>56</v>
      </c>
      <c r="D49" s="198" t="s">
        <v>12</v>
      </c>
      <c r="E49" s="198" t="s">
        <v>50</v>
      </c>
      <c r="F49" s="25" t="s">
        <v>6</v>
      </c>
      <c r="G49" s="41" t="s">
        <v>8</v>
      </c>
      <c r="H49" s="139" t="s">
        <v>9</v>
      </c>
      <c r="I49" s="42" t="s">
        <v>10</v>
      </c>
      <c r="J49" s="43" t="s">
        <v>1</v>
      </c>
      <c r="K49" s="171" t="s">
        <v>2</v>
      </c>
      <c r="L49" s="130" t="s">
        <v>3</v>
      </c>
      <c r="M49" s="130" t="s">
        <v>4</v>
      </c>
      <c r="N49" s="44" t="s">
        <v>65</v>
      </c>
    </row>
    <row r="50" spans="1:14" ht="15" x14ac:dyDescent="0.2">
      <c r="A50" s="76" t="s">
        <v>13</v>
      </c>
      <c r="B50" s="16" t="s">
        <v>24</v>
      </c>
      <c r="C50" s="16"/>
      <c r="D50" s="54"/>
      <c r="E50" s="54"/>
      <c r="F50" s="58" t="s">
        <v>23</v>
      </c>
      <c r="G50" s="59">
        <v>2800</v>
      </c>
      <c r="H50" s="141"/>
      <c r="I50" s="47"/>
      <c r="J50" s="48"/>
      <c r="K50" s="147">
        <f>G50*H50</f>
        <v>0</v>
      </c>
      <c r="L50" s="145">
        <f>M50-K50</f>
        <v>0</v>
      </c>
      <c r="M50" s="161">
        <f>G50*I50</f>
        <v>0</v>
      </c>
      <c r="N50" s="49" t="s">
        <v>66</v>
      </c>
    </row>
    <row r="51" spans="1:14" ht="15" x14ac:dyDescent="0.2">
      <c r="A51" s="76" t="s">
        <v>14</v>
      </c>
      <c r="B51" s="16" t="s">
        <v>182</v>
      </c>
      <c r="C51" s="16"/>
      <c r="D51" s="54"/>
      <c r="E51" s="54"/>
      <c r="F51" s="58" t="s">
        <v>23</v>
      </c>
      <c r="G51" s="59">
        <v>5</v>
      </c>
      <c r="H51" s="141"/>
      <c r="I51" s="47"/>
      <c r="J51" s="48"/>
      <c r="K51" s="147">
        <f t="shared" ref="K51:K70" si="11">G51*H51</f>
        <v>0</v>
      </c>
      <c r="L51" s="145">
        <f t="shared" ref="L51:L70" si="12">M51-K51</f>
        <v>0</v>
      </c>
      <c r="M51" s="161">
        <f t="shared" ref="M51:M70" si="13">G51*I51</f>
        <v>0</v>
      </c>
      <c r="N51" s="55"/>
    </row>
    <row r="52" spans="1:14" ht="15" x14ac:dyDescent="0.2">
      <c r="A52" s="76" t="s">
        <v>15</v>
      </c>
      <c r="B52" s="16" t="s">
        <v>25</v>
      </c>
      <c r="C52" s="16"/>
      <c r="D52" s="54"/>
      <c r="E52" s="54"/>
      <c r="F52" s="58" t="s">
        <v>23</v>
      </c>
      <c r="G52" s="59">
        <v>10</v>
      </c>
      <c r="H52" s="141"/>
      <c r="I52" s="47"/>
      <c r="J52" s="48"/>
      <c r="K52" s="147">
        <f t="shared" si="11"/>
        <v>0</v>
      </c>
      <c r="L52" s="145">
        <f t="shared" si="12"/>
        <v>0</v>
      </c>
      <c r="M52" s="161">
        <f t="shared" si="13"/>
        <v>0</v>
      </c>
      <c r="N52" s="55"/>
    </row>
    <row r="53" spans="1:14" ht="15" x14ac:dyDescent="0.2">
      <c r="A53" s="76" t="s">
        <v>16</v>
      </c>
      <c r="B53" s="16" t="s">
        <v>26</v>
      </c>
      <c r="C53" s="16"/>
      <c r="D53" s="54"/>
      <c r="E53" s="54"/>
      <c r="F53" s="58" t="s">
        <v>23</v>
      </c>
      <c r="G53" s="59">
        <v>5</v>
      </c>
      <c r="H53" s="141"/>
      <c r="I53" s="47"/>
      <c r="J53" s="48"/>
      <c r="K53" s="147">
        <f t="shared" si="11"/>
        <v>0</v>
      </c>
      <c r="L53" s="145">
        <f t="shared" si="12"/>
        <v>0</v>
      </c>
      <c r="M53" s="161">
        <f t="shared" si="13"/>
        <v>0</v>
      </c>
      <c r="N53" s="55"/>
    </row>
    <row r="54" spans="1:14" ht="15" x14ac:dyDescent="0.2">
      <c r="A54" s="76" t="s">
        <v>17</v>
      </c>
      <c r="B54" s="16" t="s">
        <v>27</v>
      </c>
      <c r="C54" s="16"/>
      <c r="D54" s="54"/>
      <c r="E54" s="54"/>
      <c r="F54" s="58" t="s">
        <v>23</v>
      </c>
      <c r="G54" s="59">
        <v>5</v>
      </c>
      <c r="H54" s="141"/>
      <c r="I54" s="47"/>
      <c r="J54" s="48"/>
      <c r="K54" s="147">
        <f t="shared" si="11"/>
        <v>0</v>
      </c>
      <c r="L54" s="145">
        <f t="shared" si="12"/>
        <v>0</v>
      </c>
      <c r="M54" s="161">
        <f t="shared" si="13"/>
        <v>0</v>
      </c>
      <c r="N54" s="55"/>
    </row>
    <row r="55" spans="1:14" ht="42.75" x14ac:dyDescent="0.2">
      <c r="A55" s="76" t="s">
        <v>18</v>
      </c>
      <c r="B55" s="32" t="s">
        <v>28</v>
      </c>
      <c r="C55" s="30"/>
      <c r="D55" s="54"/>
      <c r="E55" s="54"/>
      <c r="F55" s="58" t="s">
        <v>23</v>
      </c>
      <c r="G55" s="59">
        <v>2</v>
      </c>
      <c r="H55" s="141"/>
      <c r="I55" s="47"/>
      <c r="J55" s="48"/>
      <c r="K55" s="147">
        <f t="shared" si="11"/>
        <v>0</v>
      </c>
      <c r="L55" s="145">
        <f t="shared" si="12"/>
        <v>0</v>
      </c>
      <c r="M55" s="161">
        <f t="shared" si="13"/>
        <v>0</v>
      </c>
      <c r="N55" s="55"/>
    </row>
    <row r="56" spans="1:14" ht="28.5" x14ac:dyDescent="0.2">
      <c r="A56" s="76" t="s">
        <v>19</v>
      </c>
      <c r="B56" s="16" t="s">
        <v>29</v>
      </c>
      <c r="C56" s="16"/>
      <c r="D56" s="54"/>
      <c r="E56" s="54"/>
      <c r="F56" s="58" t="s">
        <v>23</v>
      </c>
      <c r="G56" s="59">
        <v>2</v>
      </c>
      <c r="H56" s="141"/>
      <c r="I56" s="47"/>
      <c r="J56" s="48"/>
      <c r="K56" s="147">
        <f t="shared" si="11"/>
        <v>0</v>
      </c>
      <c r="L56" s="145">
        <f t="shared" si="12"/>
        <v>0</v>
      </c>
      <c r="M56" s="161">
        <f t="shared" si="13"/>
        <v>0</v>
      </c>
      <c r="N56" s="55"/>
    </row>
    <row r="57" spans="1:14" ht="28.5" x14ac:dyDescent="0.2">
      <c r="A57" s="76" t="s">
        <v>20</v>
      </c>
      <c r="B57" s="16" t="s">
        <v>164</v>
      </c>
      <c r="C57" s="16" t="s">
        <v>243</v>
      </c>
      <c r="D57" s="54"/>
      <c r="E57" s="54"/>
      <c r="F57" s="58" t="s">
        <v>23</v>
      </c>
      <c r="G57" s="59">
        <v>5</v>
      </c>
      <c r="H57" s="141"/>
      <c r="I57" s="47"/>
      <c r="J57" s="48"/>
      <c r="K57" s="147">
        <f t="shared" si="11"/>
        <v>0</v>
      </c>
      <c r="L57" s="145">
        <f t="shared" si="12"/>
        <v>0</v>
      </c>
      <c r="M57" s="161">
        <f t="shared" si="13"/>
        <v>0</v>
      </c>
      <c r="N57" s="55"/>
    </row>
    <row r="58" spans="1:14" ht="28.5" x14ac:dyDescent="0.2">
      <c r="A58" s="76" t="s">
        <v>21</v>
      </c>
      <c r="B58" s="16" t="s">
        <v>30</v>
      </c>
      <c r="C58" s="16"/>
      <c r="D58" s="54"/>
      <c r="E58" s="54"/>
      <c r="F58" s="58" t="s">
        <v>23</v>
      </c>
      <c r="G58" s="59">
        <v>5</v>
      </c>
      <c r="H58" s="141"/>
      <c r="I58" s="47"/>
      <c r="J58" s="48"/>
      <c r="K58" s="147">
        <f t="shared" si="11"/>
        <v>0</v>
      </c>
      <c r="L58" s="145">
        <f t="shared" si="12"/>
        <v>0</v>
      </c>
      <c r="M58" s="161">
        <f t="shared" si="13"/>
        <v>0</v>
      </c>
      <c r="N58" s="55"/>
    </row>
    <row r="59" spans="1:14" ht="42.75" x14ac:dyDescent="0.2">
      <c r="A59" s="76" t="s">
        <v>22</v>
      </c>
      <c r="B59" s="16" t="s">
        <v>31</v>
      </c>
      <c r="C59" s="16" t="s">
        <v>57</v>
      </c>
      <c r="D59" s="54"/>
      <c r="E59" s="54"/>
      <c r="F59" s="58" t="s">
        <v>23</v>
      </c>
      <c r="G59" s="59">
        <v>2</v>
      </c>
      <c r="H59" s="141"/>
      <c r="I59" s="47"/>
      <c r="J59" s="48"/>
      <c r="K59" s="147">
        <f t="shared" si="11"/>
        <v>0</v>
      </c>
      <c r="L59" s="145">
        <f t="shared" si="12"/>
        <v>0</v>
      </c>
      <c r="M59" s="161">
        <f t="shared" si="13"/>
        <v>0</v>
      </c>
      <c r="N59" s="55"/>
    </row>
    <row r="60" spans="1:14" ht="42.75" x14ac:dyDescent="0.2">
      <c r="A60" s="76" t="s">
        <v>38</v>
      </c>
      <c r="B60" s="16" t="s">
        <v>32</v>
      </c>
      <c r="C60" s="16" t="s">
        <v>57</v>
      </c>
      <c r="D60" s="54"/>
      <c r="E60" s="54"/>
      <c r="F60" s="58" t="s">
        <v>23</v>
      </c>
      <c r="G60" s="59">
        <v>4</v>
      </c>
      <c r="H60" s="141"/>
      <c r="I60" s="47"/>
      <c r="J60" s="48"/>
      <c r="K60" s="147">
        <f t="shared" si="11"/>
        <v>0</v>
      </c>
      <c r="L60" s="145">
        <f t="shared" si="12"/>
        <v>0</v>
      </c>
      <c r="M60" s="161">
        <f t="shared" si="13"/>
        <v>0</v>
      </c>
      <c r="N60" s="55"/>
    </row>
    <row r="61" spans="1:14" ht="15" x14ac:dyDescent="0.2">
      <c r="A61" s="76" t="s">
        <v>39</v>
      </c>
      <c r="B61" s="16" t="s">
        <v>33</v>
      </c>
      <c r="C61" s="16"/>
      <c r="D61" s="54"/>
      <c r="E61" s="54"/>
      <c r="F61" s="58" t="s">
        <v>23</v>
      </c>
      <c r="G61" s="59">
        <v>1</v>
      </c>
      <c r="H61" s="141"/>
      <c r="I61" s="47"/>
      <c r="J61" s="48"/>
      <c r="K61" s="147">
        <f t="shared" si="11"/>
        <v>0</v>
      </c>
      <c r="L61" s="145">
        <f t="shared" si="12"/>
        <v>0</v>
      </c>
      <c r="M61" s="161">
        <f t="shared" si="13"/>
        <v>0</v>
      </c>
      <c r="N61" s="55"/>
    </row>
    <row r="62" spans="1:14" ht="28.5" x14ac:dyDescent="0.2">
      <c r="A62" s="76" t="s">
        <v>40</v>
      </c>
      <c r="B62" s="16" t="s">
        <v>150</v>
      </c>
      <c r="C62" s="16"/>
      <c r="D62" s="54"/>
      <c r="E62" s="54"/>
      <c r="F62" s="58" t="s">
        <v>23</v>
      </c>
      <c r="G62" s="59">
        <v>1</v>
      </c>
      <c r="H62" s="141"/>
      <c r="I62" s="47"/>
      <c r="J62" s="48"/>
      <c r="K62" s="147">
        <f t="shared" si="11"/>
        <v>0</v>
      </c>
      <c r="L62" s="145">
        <f t="shared" si="12"/>
        <v>0</v>
      </c>
      <c r="M62" s="161">
        <f t="shared" si="13"/>
        <v>0</v>
      </c>
      <c r="N62" s="55"/>
    </row>
    <row r="63" spans="1:14" s="2" customFormat="1" ht="15" x14ac:dyDescent="0.2">
      <c r="A63" s="75" t="s">
        <v>41</v>
      </c>
      <c r="B63" s="31" t="s">
        <v>34</v>
      </c>
      <c r="C63" s="31"/>
      <c r="D63" s="61"/>
      <c r="E63" s="61"/>
      <c r="F63" s="64" t="s">
        <v>23</v>
      </c>
      <c r="G63" s="65">
        <v>3</v>
      </c>
      <c r="H63" s="142"/>
      <c r="I63" s="47"/>
      <c r="J63" s="48"/>
      <c r="K63" s="147">
        <f t="shared" si="11"/>
        <v>0</v>
      </c>
      <c r="L63" s="145">
        <f t="shared" si="12"/>
        <v>0</v>
      </c>
      <c r="M63" s="161">
        <f t="shared" si="13"/>
        <v>0</v>
      </c>
      <c r="N63" s="66"/>
    </row>
    <row r="64" spans="1:14" s="2" customFormat="1" ht="15" x14ac:dyDescent="0.2">
      <c r="A64" s="76" t="s">
        <v>42</v>
      </c>
      <c r="B64" s="32" t="s">
        <v>35</v>
      </c>
      <c r="C64" s="32"/>
      <c r="D64" s="54"/>
      <c r="E64" s="54"/>
      <c r="F64" s="58" t="s">
        <v>23</v>
      </c>
      <c r="G64" s="59">
        <v>2</v>
      </c>
      <c r="H64" s="141"/>
      <c r="I64" s="47"/>
      <c r="J64" s="48"/>
      <c r="K64" s="147">
        <f t="shared" si="11"/>
        <v>0</v>
      </c>
      <c r="L64" s="145">
        <f t="shared" si="12"/>
        <v>0</v>
      </c>
      <c r="M64" s="161">
        <f t="shared" si="13"/>
        <v>0</v>
      </c>
      <c r="N64" s="66"/>
    </row>
    <row r="65" spans="1:21" s="2" customFormat="1" ht="15" x14ac:dyDescent="0.2">
      <c r="A65" s="76" t="s">
        <v>43</v>
      </c>
      <c r="B65" s="32" t="s">
        <v>36</v>
      </c>
      <c r="C65" s="32"/>
      <c r="D65" s="54"/>
      <c r="E65" s="54"/>
      <c r="F65" s="58" t="s">
        <v>23</v>
      </c>
      <c r="G65" s="59">
        <v>5</v>
      </c>
      <c r="H65" s="141"/>
      <c r="I65" s="47"/>
      <c r="J65" s="48"/>
      <c r="K65" s="147">
        <f t="shared" si="11"/>
        <v>0</v>
      </c>
      <c r="L65" s="145">
        <f t="shared" si="12"/>
        <v>0</v>
      </c>
      <c r="M65" s="161">
        <f t="shared" si="13"/>
        <v>0</v>
      </c>
      <c r="N65" s="66"/>
    </row>
    <row r="66" spans="1:21" s="2" customFormat="1" ht="15" x14ac:dyDescent="0.2">
      <c r="A66" s="76" t="s">
        <v>44</v>
      </c>
      <c r="B66" s="32" t="s">
        <v>37</v>
      </c>
      <c r="C66" s="32"/>
      <c r="D66" s="54"/>
      <c r="E66" s="54"/>
      <c r="F66" s="58" t="s">
        <v>23</v>
      </c>
      <c r="G66" s="59">
        <v>5</v>
      </c>
      <c r="H66" s="141"/>
      <c r="I66" s="47"/>
      <c r="J66" s="48"/>
      <c r="K66" s="147">
        <f t="shared" si="11"/>
        <v>0</v>
      </c>
      <c r="L66" s="145">
        <f t="shared" si="12"/>
        <v>0</v>
      </c>
      <c r="M66" s="161">
        <f t="shared" si="13"/>
        <v>0</v>
      </c>
      <c r="N66" s="66"/>
    </row>
    <row r="67" spans="1:21" s="2" customFormat="1" ht="15" x14ac:dyDescent="0.2">
      <c r="A67" s="75" t="s">
        <v>52</v>
      </c>
      <c r="B67" s="29" t="s">
        <v>105</v>
      </c>
      <c r="C67" s="29"/>
      <c r="D67" s="61"/>
      <c r="E67" s="61"/>
      <c r="F67" s="64" t="s">
        <v>23</v>
      </c>
      <c r="G67" s="65">
        <v>1</v>
      </c>
      <c r="H67" s="142"/>
      <c r="I67" s="47"/>
      <c r="J67" s="48"/>
      <c r="K67" s="147">
        <f t="shared" si="11"/>
        <v>0</v>
      </c>
      <c r="L67" s="145">
        <f t="shared" si="12"/>
        <v>0</v>
      </c>
      <c r="M67" s="161">
        <f t="shared" si="13"/>
        <v>0</v>
      </c>
      <c r="N67" s="66"/>
    </row>
    <row r="68" spans="1:21" s="2" customFormat="1" ht="15" x14ac:dyDescent="0.2">
      <c r="A68" s="75" t="s">
        <v>53</v>
      </c>
      <c r="B68" s="29" t="s">
        <v>106</v>
      </c>
      <c r="C68" s="29"/>
      <c r="D68" s="61"/>
      <c r="E68" s="61"/>
      <c r="F68" s="64" t="s">
        <v>23</v>
      </c>
      <c r="G68" s="65">
        <v>1</v>
      </c>
      <c r="H68" s="142"/>
      <c r="I68" s="47"/>
      <c r="J68" s="48"/>
      <c r="K68" s="147">
        <f t="shared" si="11"/>
        <v>0</v>
      </c>
      <c r="L68" s="145">
        <f t="shared" si="12"/>
        <v>0</v>
      </c>
      <c r="M68" s="161">
        <f t="shared" si="13"/>
        <v>0</v>
      </c>
      <c r="N68" s="66"/>
    </row>
    <row r="69" spans="1:21" s="2" customFormat="1" ht="15" x14ac:dyDescent="0.2">
      <c r="A69" s="75" t="s">
        <v>54</v>
      </c>
      <c r="B69" s="29" t="s">
        <v>51</v>
      </c>
      <c r="C69" s="29"/>
      <c r="D69" s="61"/>
      <c r="E69" s="61"/>
      <c r="F69" s="64" t="s">
        <v>7</v>
      </c>
      <c r="G69" s="65">
        <v>100</v>
      </c>
      <c r="H69" s="142"/>
      <c r="I69" s="47"/>
      <c r="J69" s="48"/>
      <c r="K69" s="147">
        <f t="shared" si="11"/>
        <v>0</v>
      </c>
      <c r="L69" s="145">
        <f t="shared" si="12"/>
        <v>0</v>
      </c>
      <c r="M69" s="161">
        <f t="shared" si="13"/>
        <v>0</v>
      </c>
      <c r="N69" s="66"/>
    </row>
    <row r="70" spans="1:21" s="2" customFormat="1" ht="15" x14ac:dyDescent="0.2">
      <c r="A70" s="75" t="s">
        <v>72</v>
      </c>
      <c r="B70" s="29" t="s">
        <v>73</v>
      </c>
      <c r="C70" s="29"/>
      <c r="D70" s="61"/>
      <c r="E70" s="61"/>
      <c r="F70" s="64" t="s">
        <v>7</v>
      </c>
      <c r="G70" s="65">
        <v>125</v>
      </c>
      <c r="H70" s="142"/>
      <c r="I70" s="47"/>
      <c r="J70" s="48"/>
      <c r="K70" s="147">
        <f t="shared" si="11"/>
        <v>0</v>
      </c>
      <c r="L70" s="145">
        <f t="shared" si="12"/>
        <v>0</v>
      </c>
      <c r="M70" s="161">
        <f t="shared" si="13"/>
        <v>0</v>
      </c>
      <c r="N70" s="66"/>
    </row>
    <row r="71" spans="1:21" ht="15" x14ac:dyDescent="0.2">
      <c r="A71" s="39"/>
      <c r="B71" s="17"/>
      <c r="C71" s="17"/>
      <c r="D71" s="39"/>
      <c r="E71" s="39"/>
      <c r="F71" s="67"/>
      <c r="G71" s="82"/>
      <c r="H71" s="200" t="s">
        <v>5</v>
      </c>
      <c r="I71" s="243"/>
      <c r="J71" s="244"/>
      <c r="K71" s="173">
        <f>SUM(K50:K70)</f>
        <v>0</v>
      </c>
      <c r="L71" s="138">
        <f>SUM(L50:L70)</f>
        <v>0</v>
      </c>
      <c r="M71" s="165">
        <f>SUM(M50:M70)</f>
        <v>0</v>
      </c>
    </row>
    <row r="72" spans="1:21" s="92" customFormat="1" ht="15" x14ac:dyDescent="0.2">
      <c r="A72" s="39"/>
      <c r="B72" s="17"/>
      <c r="C72" s="17"/>
      <c r="D72" s="39"/>
      <c r="E72" s="39"/>
      <c r="F72" s="67"/>
      <c r="G72" s="82"/>
      <c r="H72" s="128"/>
      <c r="I72" s="37"/>
      <c r="J72" s="37"/>
      <c r="K72" s="153"/>
      <c r="L72" s="152"/>
      <c r="M72" s="163"/>
      <c r="N72" s="26"/>
    </row>
    <row r="73" spans="1:21" s="92" customFormat="1" ht="15" x14ac:dyDescent="0.2">
      <c r="A73" s="39"/>
      <c r="B73" s="17"/>
      <c r="C73" s="17"/>
      <c r="D73" s="39"/>
      <c r="E73" s="39"/>
      <c r="F73" s="67"/>
      <c r="G73" s="82"/>
      <c r="H73" s="128"/>
      <c r="I73" s="37"/>
      <c r="J73" s="37"/>
      <c r="K73" s="153"/>
      <c r="L73" s="152"/>
      <c r="M73" s="163"/>
      <c r="N73" s="26"/>
    </row>
    <row r="74" spans="1:21" s="92" customFormat="1" ht="15" x14ac:dyDescent="0.2">
      <c r="A74" s="39"/>
      <c r="B74" s="17"/>
      <c r="C74" s="17"/>
      <c r="D74" s="39"/>
      <c r="E74" s="39"/>
      <c r="F74" s="67"/>
      <c r="G74" s="82"/>
      <c r="H74" s="128"/>
      <c r="I74" s="37"/>
      <c r="J74" s="37"/>
      <c r="K74" s="153"/>
      <c r="L74" s="152"/>
      <c r="M74" s="163"/>
      <c r="N74" s="26"/>
    </row>
    <row r="75" spans="1:21" ht="15" x14ac:dyDescent="0.25">
      <c r="A75" s="183" t="s">
        <v>178</v>
      </c>
    </row>
    <row r="76" spans="1:21" ht="60" x14ac:dyDescent="0.2">
      <c r="A76" s="25" t="s">
        <v>0</v>
      </c>
      <c r="B76" s="25" t="s">
        <v>11</v>
      </c>
      <c r="C76" s="25" t="s">
        <v>56</v>
      </c>
      <c r="D76" s="198" t="s">
        <v>12</v>
      </c>
      <c r="E76" s="198" t="s">
        <v>50</v>
      </c>
      <c r="F76" s="25" t="s">
        <v>6</v>
      </c>
      <c r="G76" s="41" t="s">
        <v>8</v>
      </c>
      <c r="H76" s="139" t="s">
        <v>9</v>
      </c>
      <c r="I76" s="42" t="s">
        <v>10</v>
      </c>
      <c r="J76" s="43" t="s">
        <v>1</v>
      </c>
      <c r="K76" s="171" t="s">
        <v>2</v>
      </c>
      <c r="L76" s="130" t="s">
        <v>3</v>
      </c>
      <c r="M76" s="130" t="s">
        <v>4</v>
      </c>
      <c r="N76" s="44" t="s">
        <v>65</v>
      </c>
    </row>
    <row r="77" spans="1:21" x14ac:dyDescent="0.2">
      <c r="A77" s="215" t="s">
        <v>13</v>
      </c>
      <c r="B77" s="226" t="s">
        <v>192</v>
      </c>
      <c r="C77" s="229"/>
      <c r="D77" s="115"/>
      <c r="E77" s="115"/>
      <c r="F77" s="220" t="s">
        <v>7</v>
      </c>
      <c r="G77" s="220">
        <v>10</v>
      </c>
      <c r="H77" s="237"/>
      <c r="I77" s="223"/>
      <c r="J77" s="234"/>
      <c r="K77" s="245">
        <f>G77*H77</f>
        <v>0</v>
      </c>
      <c r="L77" s="248">
        <f>M77-K77</f>
        <v>0</v>
      </c>
      <c r="M77" s="209">
        <f>G77*I77</f>
        <v>0</v>
      </c>
      <c r="N77" s="212"/>
    </row>
    <row r="78" spans="1:21" s="92" customFormat="1" x14ac:dyDescent="0.2">
      <c r="A78" s="216"/>
      <c r="B78" s="227"/>
      <c r="C78" s="230"/>
      <c r="D78" s="116"/>
      <c r="E78" s="218"/>
      <c r="F78" s="221"/>
      <c r="G78" s="221"/>
      <c r="H78" s="238"/>
      <c r="I78" s="224"/>
      <c r="J78" s="235"/>
      <c r="K78" s="246"/>
      <c r="L78" s="249"/>
      <c r="M78" s="210"/>
      <c r="N78" s="213"/>
      <c r="U78" s="117"/>
    </row>
    <row r="79" spans="1:21" s="92" customFormat="1" ht="12" customHeight="1" x14ac:dyDescent="0.2">
      <c r="A79" s="216"/>
      <c r="B79" s="227"/>
      <c r="C79" s="230"/>
      <c r="D79" s="232"/>
      <c r="E79" s="218"/>
      <c r="F79" s="221"/>
      <c r="G79" s="221"/>
      <c r="H79" s="238"/>
      <c r="I79" s="224"/>
      <c r="J79" s="235"/>
      <c r="K79" s="246"/>
      <c r="L79" s="249"/>
      <c r="M79" s="210"/>
      <c r="N79" s="213"/>
    </row>
    <row r="80" spans="1:21" s="92" customFormat="1" ht="12" customHeight="1" x14ac:dyDescent="0.2">
      <c r="A80" s="217"/>
      <c r="B80" s="228"/>
      <c r="C80" s="231"/>
      <c r="D80" s="233"/>
      <c r="E80" s="219"/>
      <c r="F80" s="222"/>
      <c r="G80" s="222"/>
      <c r="H80" s="239"/>
      <c r="I80" s="225"/>
      <c r="J80" s="236"/>
      <c r="K80" s="247"/>
      <c r="L80" s="250"/>
      <c r="M80" s="211"/>
      <c r="N80" s="214"/>
    </row>
    <row r="81" spans="1:14" ht="15" x14ac:dyDescent="0.2">
      <c r="A81" s="74" t="s">
        <v>14</v>
      </c>
      <c r="B81" s="28" t="s">
        <v>166</v>
      </c>
      <c r="C81" s="28"/>
      <c r="D81" s="56"/>
      <c r="E81" s="56"/>
      <c r="F81" s="57" t="s">
        <v>23</v>
      </c>
      <c r="G81" s="81">
        <v>10</v>
      </c>
      <c r="H81" s="140"/>
      <c r="I81" s="47"/>
      <c r="J81" s="48"/>
      <c r="K81" s="147">
        <f>G81*H81</f>
        <v>0</v>
      </c>
      <c r="L81" s="145">
        <f>M81-K81</f>
        <v>0</v>
      </c>
      <c r="M81" s="161">
        <f>G81*I81</f>
        <v>0</v>
      </c>
      <c r="N81" s="55"/>
    </row>
    <row r="82" spans="1:14" ht="15" x14ac:dyDescent="0.2">
      <c r="A82" s="74" t="s">
        <v>15</v>
      </c>
      <c r="B82" s="33" t="s">
        <v>167</v>
      </c>
      <c r="C82" s="33"/>
      <c r="D82" s="54"/>
      <c r="E82" s="54"/>
      <c r="F82" s="58" t="s">
        <v>23</v>
      </c>
      <c r="G82" s="59">
        <v>30</v>
      </c>
      <c r="H82" s="141"/>
      <c r="I82" s="47"/>
      <c r="J82" s="48"/>
      <c r="K82" s="147">
        <f t="shared" ref="K82:K93" si="14">G82*H82</f>
        <v>0</v>
      </c>
      <c r="L82" s="145">
        <f t="shared" ref="L82:L93" si="15">M82-K82</f>
        <v>0</v>
      </c>
      <c r="M82" s="161">
        <f t="shared" ref="M82:M93" si="16">G82*I82</f>
        <v>0</v>
      </c>
      <c r="N82" s="55"/>
    </row>
    <row r="83" spans="1:14" ht="15" x14ac:dyDescent="0.2">
      <c r="A83" s="74" t="s">
        <v>16</v>
      </c>
      <c r="B83" s="33" t="s">
        <v>168</v>
      </c>
      <c r="C83" s="33"/>
      <c r="D83" s="56"/>
      <c r="E83" s="56"/>
      <c r="F83" s="57" t="s">
        <v>23</v>
      </c>
      <c r="G83" s="81">
        <v>10</v>
      </c>
      <c r="H83" s="140"/>
      <c r="I83" s="47"/>
      <c r="J83" s="48"/>
      <c r="K83" s="147">
        <f t="shared" si="14"/>
        <v>0</v>
      </c>
      <c r="L83" s="145">
        <f t="shared" si="15"/>
        <v>0</v>
      </c>
      <c r="M83" s="161">
        <f t="shared" si="16"/>
        <v>0</v>
      </c>
      <c r="N83" s="55"/>
    </row>
    <row r="84" spans="1:14" ht="15" x14ac:dyDescent="0.2">
      <c r="A84" s="74" t="s">
        <v>17</v>
      </c>
      <c r="B84" s="33" t="s">
        <v>169</v>
      </c>
      <c r="C84" s="33"/>
      <c r="D84" s="56"/>
      <c r="E84" s="56"/>
      <c r="F84" s="57" t="s">
        <v>23</v>
      </c>
      <c r="G84" s="81">
        <v>10</v>
      </c>
      <c r="H84" s="140"/>
      <c r="I84" s="47"/>
      <c r="J84" s="48"/>
      <c r="K84" s="147">
        <f t="shared" si="14"/>
        <v>0</v>
      </c>
      <c r="L84" s="145">
        <f t="shared" si="15"/>
        <v>0</v>
      </c>
      <c r="M84" s="161">
        <f t="shared" si="16"/>
        <v>0</v>
      </c>
      <c r="N84" s="55"/>
    </row>
    <row r="85" spans="1:14" ht="185.25" x14ac:dyDescent="0.2">
      <c r="A85" s="74" t="s">
        <v>18</v>
      </c>
      <c r="B85" s="33" t="s">
        <v>170</v>
      </c>
      <c r="C85" s="33"/>
      <c r="D85" s="56"/>
      <c r="E85" s="56"/>
      <c r="F85" s="57" t="s">
        <v>23</v>
      </c>
      <c r="G85" s="81">
        <v>10</v>
      </c>
      <c r="H85" s="140"/>
      <c r="I85" s="47"/>
      <c r="J85" s="48"/>
      <c r="K85" s="147">
        <f t="shared" si="14"/>
        <v>0</v>
      </c>
      <c r="L85" s="145">
        <f t="shared" si="15"/>
        <v>0</v>
      </c>
      <c r="M85" s="161">
        <f t="shared" si="16"/>
        <v>0</v>
      </c>
      <c r="N85" s="55"/>
    </row>
    <row r="86" spans="1:14" ht="185.25" x14ac:dyDescent="0.2">
      <c r="A86" s="74" t="s">
        <v>19</v>
      </c>
      <c r="B86" s="33" t="s">
        <v>171</v>
      </c>
      <c r="C86" s="33"/>
      <c r="D86" s="60"/>
      <c r="E86" s="60"/>
      <c r="F86" s="57" t="s">
        <v>23</v>
      </c>
      <c r="G86" s="81">
        <v>20</v>
      </c>
      <c r="H86" s="140"/>
      <c r="I86" s="47"/>
      <c r="J86" s="48"/>
      <c r="K86" s="147">
        <f t="shared" si="14"/>
        <v>0</v>
      </c>
      <c r="L86" s="145">
        <f t="shared" si="15"/>
        <v>0</v>
      </c>
      <c r="M86" s="161">
        <f t="shared" si="16"/>
        <v>0</v>
      </c>
      <c r="N86" s="55"/>
    </row>
    <row r="87" spans="1:14" ht="57" x14ac:dyDescent="0.2">
      <c r="A87" s="74" t="s">
        <v>20</v>
      </c>
      <c r="B87" s="28" t="s">
        <v>172</v>
      </c>
      <c r="C87" s="28"/>
      <c r="D87" s="60"/>
      <c r="E87" s="60"/>
      <c r="F87" s="57" t="s">
        <v>23</v>
      </c>
      <c r="G87" s="81">
        <v>20</v>
      </c>
      <c r="H87" s="140"/>
      <c r="I87" s="47"/>
      <c r="J87" s="48"/>
      <c r="K87" s="147">
        <f t="shared" si="14"/>
        <v>0</v>
      </c>
      <c r="L87" s="145">
        <f t="shared" si="15"/>
        <v>0</v>
      </c>
      <c r="M87" s="161">
        <f t="shared" si="16"/>
        <v>0</v>
      </c>
      <c r="N87" s="49"/>
    </row>
    <row r="88" spans="1:14" ht="142.5" x14ac:dyDescent="0.2">
      <c r="A88" s="74">
        <v>9</v>
      </c>
      <c r="B88" s="33" t="s">
        <v>173</v>
      </c>
      <c r="C88" s="28" t="s">
        <v>198</v>
      </c>
      <c r="D88" s="60"/>
      <c r="E88" s="60"/>
      <c r="F88" s="57" t="s">
        <v>23</v>
      </c>
      <c r="G88" s="81">
        <v>10</v>
      </c>
      <c r="H88" s="140"/>
      <c r="I88" s="47"/>
      <c r="J88" s="48"/>
      <c r="K88" s="147">
        <f t="shared" si="14"/>
        <v>0</v>
      </c>
      <c r="L88" s="145">
        <f t="shared" si="15"/>
        <v>0</v>
      </c>
      <c r="M88" s="161">
        <f t="shared" si="16"/>
        <v>0</v>
      </c>
      <c r="N88" s="49" t="s">
        <v>68</v>
      </c>
    </row>
    <row r="89" spans="1:14" s="92" customFormat="1" ht="85.5" x14ac:dyDescent="0.2">
      <c r="A89" s="74">
        <v>10</v>
      </c>
      <c r="B89" s="33" t="s">
        <v>174</v>
      </c>
      <c r="C89" s="33"/>
      <c r="D89" s="60"/>
      <c r="E89" s="60"/>
      <c r="F89" s="57" t="s">
        <v>23</v>
      </c>
      <c r="G89" s="57">
        <v>10</v>
      </c>
      <c r="H89" s="140"/>
      <c r="I89" s="47"/>
      <c r="J89" s="48"/>
      <c r="K89" s="147">
        <f t="shared" si="14"/>
        <v>0</v>
      </c>
      <c r="L89" s="145">
        <f t="shared" si="15"/>
        <v>0</v>
      </c>
      <c r="M89" s="161">
        <f t="shared" si="16"/>
        <v>0</v>
      </c>
      <c r="N89" s="55"/>
    </row>
    <row r="90" spans="1:14" s="92" customFormat="1" ht="85.5" x14ac:dyDescent="0.2">
      <c r="A90" s="74">
        <v>11</v>
      </c>
      <c r="B90" s="33" t="s">
        <v>175</v>
      </c>
      <c r="C90" s="33"/>
      <c r="D90" s="60"/>
      <c r="E90" s="60"/>
      <c r="F90" s="57" t="s">
        <v>23</v>
      </c>
      <c r="G90" s="57">
        <v>10</v>
      </c>
      <c r="H90" s="140"/>
      <c r="I90" s="47"/>
      <c r="J90" s="48"/>
      <c r="K90" s="147">
        <f t="shared" si="14"/>
        <v>0</v>
      </c>
      <c r="L90" s="145">
        <f t="shared" si="15"/>
        <v>0</v>
      </c>
      <c r="M90" s="161">
        <f t="shared" si="16"/>
        <v>0</v>
      </c>
      <c r="N90" s="55"/>
    </row>
    <row r="91" spans="1:14" s="92" customFormat="1" ht="85.5" x14ac:dyDescent="0.2">
      <c r="A91" s="74">
        <v>12</v>
      </c>
      <c r="B91" s="33" t="s">
        <v>176</v>
      </c>
      <c r="C91" s="33"/>
      <c r="D91" s="60"/>
      <c r="E91" s="60"/>
      <c r="F91" s="57" t="s">
        <v>23</v>
      </c>
      <c r="G91" s="57">
        <v>10</v>
      </c>
      <c r="H91" s="140"/>
      <c r="I91" s="47"/>
      <c r="J91" s="48"/>
      <c r="K91" s="147">
        <f t="shared" si="14"/>
        <v>0</v>
      </c>
      <c r="L91" s="145">
        <f t="shared" si="15"/>
        <v>0</v>
      </c>
      <c r="M91" s="161">
        <f t="shared" si="16"/>
        <v>0</v>
      </c>
      <c r="N91" s="55"/>
    </row>
    <row r="92" spans="1:14" s="92" customFormat="1" ht="114" x14ac:dyDescent="0.2">
      <c r="A92" s="74">
        <v>13</v>
      </c>
      <c r="B92" s="101" t="s">
        <v>213</v>
      </c>
      <c r="C92" s="33"/>
      <c r="D92" s="60"/>
      <c r="E92" s="60"/>
      <c r="F92" s="57" t="s">
        <v>23</v>
      </c>
      <c r="G92" s="57">
        <v>10</v>
      </c>
      <c r="H92" s="140"/>
      <c r="I92" s="47"/>
      <c r="J92" s="48"/>
      <c r="K92" s="147">
        <f t="shared" si="14"/>
        <v>0</v>
      </c>
      <c r="L92" s="145">
        <f t="shared" si="15"/>
        <v>0</v>
      </c>
      <c r="M92" s="161">
        <f t="shared" si="16"/>
        <v>0</v>
      </c>
      <c r="N92" s="55"/>
    </row>
    <row r="93" spans="1:14" s="92" customFormat="1" ht="57" x14ac:dyDescent="0.2">
      <c r="A93" s="74">
        <v>14</v>
      </c>
      <c r="B93" s="100" t="s">
        <v>177</v>
      </c>
      <c r="C93" s="33"/>
      <c r="D93" s="60"/>
      <c r="E93" s="60"/>
      <c r="F93" s="57" t="s">
        <v>23</v>
      </c>
      <c r="G93" s="57">
        <v>25</v>
      </c>
      <c r="H93" s="140"/>
      <c r="I93" s="47"/>
      <c r="J93" s="48"/>
      <c r="K93" s="147">
        <f t="shared" si="14"/>
        <v>0</v>
      </c>
      <c r="L93" s="145">
        <f t="shared" si="15"/>
        <v>0</v>
      </c>
      <c r="M93" s="161">
        <f t="shared" si="16"/>
        <v>0</v>
      </c>
      <c r="N93" s="55"/>
    </row>
    <row r="94" spans="1:14" ht="15" x14ac:dyDescent="0.2">
      <c r="H94" s="200" t="s">
        <v>5</v>
      </c>
      <c r="I94" s="252"/>
      <c r="J94" s="253"/>
      <c r="K94" s="172">
        <f>SUM(K77:K93)</f>
        <v>0</v>
      </c>
      <c r="L94" s="151">
        <f>SUM(L77:L93)</f>
        <v>0</v>
      </c>
      <c r="M94" s="162">
        <f>SUM(M77:M93)</f>
        <v>0</v>
      </c>
    </row>
    <row r="95" spans="1:14" s="92" customFormat="1" ht="15" x14ac:dyDescent="0.2">
      <c r="A95" s="184"/>
      <c r="B95" s="26"/>
      <c r="C95" s="184"/>
      <c r="D95" s="26"/>
      <c r="E95" s="26"/>
      <c r="F95" s="26"/>
      <c r="G95" s="83"/>
      <c r="H95" s="129"/>
      <c r="I95" s="37"/>
      <c r="J95" s="37"/>
      <c r="K95" s="153"/>
      <c r="L95" s="152"/>
      <c r="M95" s="163"/>
      <c r="N95" s="26"/>
    </row>
    <row r="96" spans="1:14" ht="15" x14ac:dyDescent="0.2">
      <c r="I96" s="37"/>
      <c r="J96" s="37"/>
      <c r="K96" s="153"/>
      <c r="L96" s="152"/>
      <c r="M96" s="163"/>
    </row>
    <row r="97" spans="1:14" ht="15" x14ac:dyDescent="0.25">
      <c r="A97" s="183" t="s">
        <v>179</v>
      </c>
      <c r="B97" s="24"/>
      <c r="C97" s="183"/>
    </row>
    <row r="98" spans="1:14" ht="60" x14ac:dyDescent="0.2">
      <c r="A98" s="25" t="s">
        <v>0</v>
      </c>
      <c r="B98" s="25" t="s">
        <v>11</v>
      </c>
      <c r="C98" s="25" t="s">
        <v>56</v>
      </c>
      <c r="D98" s="198" t="s">
        <v>12</v>
      </c>
      <c r="E98" s="198" t="s">
        <v>50</v>
      </c>
      <c r="F98" s="25" t="s">
        <v>6</v>
      </c>
      <c r="G98" s="41" t="s">
        <v>8</v>
      </c>
      <c r="H98" s="139" t="s">
        <v>9</v>
      </c>
      <c r="I98" s="42" t="s">
        <v>10</v>
      </c>
      <c r="J98" s="43" t="s">
        <v>1</v>
      </c>
      <c r="K98" s="171" t="s">
        <v>2</v>
      </c>
      <c r="L98" s="130" t="s">
        <v>3</v>
      </c>
      <c r="M98" s="130" t="s">
        <v>4</v>
      </c>
      <c r="N98" s="44" t="s">
        <v>65</v>
      </c>
    </row>
    <row r="99" spans="1:14" x14ac:dyDescent="0.2">
      <c r="A99" s="73" t="s">
        <v>13</v>
      </c>
      <c r="B99" s="27" t="s">
        <v>78</v>
      </c>
      <c r="C99" s="27"/>
      <c r="D99" s="51"/>
      <c r="E99" s="51"/>
      <c r="F99" s="52" t="s">
        <v>23</v>
      </c>
      <c r="G99" s="53">
        <v>20</v>
      </c>
      <c r="H99" s="132"/>
      <c r="I99" s="47"/>
      <c r="J99" s="48"/>
      <c r="K99" s="147">
        <f>G99*H99</f>
        <v>0</v>
      </c>
      <c r="L99" s="145">
        <f>M99-K99</f>
        <v>0</v>
      </c>
      <c r="M99" s="161">
        <f>G99*I99</f>
        <v>0</v>
      </c>
      <c r="N99" s="49"/>
    </row>
    <row r="100" spans="1:14" x14ac:dyDescent="0.2">
      <c r="A100" s="72" t="s">
        <v>14</v>
      </c>
      <c r="B100" s="16" t="s">
        <v>79</v>
      </c>
      <c r="C100" s="16"/>
      <c r="D100" s="54"/>
      <c r="E100" s="54"/>
      <c r="F100" s="45" t="s">
        <v>23</v>
      </c>
      <c r="G100" s="46">
        <v>48</v>
      </c>
      <c r="H100" s="131"/>
      <c r="I100" s="47"/>
      <c r="J100" s="48"/>
      <c r="K100" s="147">
        <f t="shared" ref="K100:K102" si="17">G100*H100</f>
        <v>0</v>
      </c>
      <c r="L100" s="145">
        <f t="shared" ref="L100:L102" si="18">M100-K100</f>
        <v>0</v>
      </c>
      <c r="M100" s="161">
        <f t="shared" ref="M100:M102" si="19">G100*I100</f>
        <v>0</v>
      </c>
      <c r="N100" s="49"/>
    </row>
    <row r="101" spans="1:14" ht="71.25" x14ac:dyDescent="0.2">
      <c r="A101" s="72" t="s">
        <v>15</v>
      </c>
      <c r="B101" s="16" t="s">
        <v>121</v>
      </c>
      <c r="C101" s="16" t="s">
        <v>199</v>
      </c>
      <c r="D101" s="54"/>
      <c r="E101" s="54"/>
      <c r="F101" s="45" t="s">
        <v>23</v>
      </c>
      <c r="G101" s="46">
        <v>24</v>
      </c>
      <c r="H101" s="131"/>
      <c r="I101" s="47"/>
      <c r="J101" s="48"/>
      <c r="K101" s="147">
        <f t="shared" si="17"/>
        <v>0</v>
      </c>
      <c r="L101" s="145">
        <f t="shared" si="18"/>
        <v>0</v>
      </c>
      <c r="M101" s="161">
        <f t="shared" si="19"/>
        <v>0</v>
      </c>
      <c r="N101" s="49" t="s">
        <v>68</v>
      </c>
    </row>
    <row r="102" spans="1:14" ht="28.5" x14ac:dyDescent="0.2">
      <c r="A102" s="72" t="s">
        <v>16</v>
      </c>
      <c r="B102" s="16" t="s">
        <v>122</v>
      </c>
      <c r="C102" s="16"/>
      <c r="D102" s="54"/>
      <c r="E102" s="54"/>
      <c r="F102" s="45" t="s">
        <v>23</v>
      </c>
      <c r="G102" s="46">
        <v>20</v>
      </c>
      <c r="H102" s="131"/>
      <c r="I102" s="47"/>
      <c r="J102" s="48"/>
      <c r="K102" s="147">
        <f t="shared" si="17"/>
        <v>0</v>
      </c>
      <c r="L102" s="145">
        <f t="shared" si="18"/>
        <v>0</v>
      </c>
      <c r="M102" s="161">
        <f t="shared" si="19"/>
        <v>0</v>
      </c>
      <c r="N102" s="49"/>
    </row>
    <row r="103" spans="1:14" ht="15" x14ac:dyDescent="0.2">
      <c r="H103" s="200" t="s">
        <v>5</v>
      </c>
      <c r="I103" s="242"/>
      <c r="J103" s="242"/>
      <c r="K103" s="173">
        <f>SUM(K99:K102)</f>
        <v>0</v>
      </c>
      <c r="L103" s="138">
        <f>SUM(L99:L102)</f>
        <v>0</v>
      </c>
      <c r="M103" s="165">
        <f>SUM(M99:M102)</f>
        <v>0</v>
      </c>
    </row>
    <row r="106" spans="1:14" ht="15" x14ac:dyDescent="0.25">
      <c r="A106" s="183" t="s">
        <v>180</v>
      </c>
    </row>
    <row r="107" spans="1:14" ht="60" x14ac:dyDescent="0.2">
      <c r="A107" s="25" t="s">
        <v>0</v>
      </c>
      <c r="B107" s="25" t="s">
        <v>11</v>
      </c>
      <c r="C107" s="25" t="s">
        <v>56</v>
      </c>
      <c r="D107" s="198" t="s">
        <v>12</v>
      </c>
      <c r="E107" s="198" t="s">
        <v>50</v>
      </c>
      <c r="F107" s="25" t="s">
        <v>6</v>
      </c>
      <c r="G107" s="41" t="s">
        <v>8</v>
      </c>
      <c r="H107" s="139" t="s">
        <v>9</v>
      </c>
      <c r="I107" s="42" t="s">
        <v>10</v>
      </c>
      <c r="J107" s="43" t="s">
        <v>1</v>
      </c>
      <c r="K107" s="171" t="s">
        <v>2</v>
      </c>
      <c r="L107" s="130" t="s">
        <v>3</v>
      </c>
      <c r="M107" s="130" t="s">
        <v>4</v>
      </c>
      <c r="N107" s="44" t="s">
        <v>65</v>
      </c>
    </row>
    <row r="108" spans="1:14" ht="71.25" x14ac:dyDescent="0.2">
      <c r="A108" s="74" t="s">
        <v>13</v>
      </c>
      <c r="B108" s="16" t="s">
        <v>144</v>
      </c>
      <c r="C108" s="16" t="s">
        <v>200</v>
      </c>
      <c r="D108" s="58"/>
      <c r="E108" s="68"/>
      <c r="F108" s="68" t="s">
        <v>7</v>
      </c>
      <c r="G108" s="59">
        <v>3</v>
      </c>
      <c r="H108" s="141"/>
      <c r="I108" s="47"/>
      <c r="J108" s="48"/>
      <c r="K108" s="147">
        <f>G108*H108</f>
        <v>0</v>
      </c>
      <c r="L108" s="145">
        <f>M108-K108</f>
        <v>0</v>
      </c>
      <c r="M108" s="161">
        <f>G108*I108</f>
        <v>0</v>
      </c>
      <c r="N108" s="49"/>
    </row>
    <row r="109" spans="1:14" ht="71.25" x14ac:dyDescent="0.2">
      <c r="A109" s="74" t="s">
        <v>14</v>
      </c>
      <c r="B109" s="16" t="s">
        <v>145</v>
      </c>
      <c r="C109" s="16"/>
      <c r="D109" s="58"/>
      <c r="E109" s="68"/>
      <c r="F109" s="68" t="s">
        <v>7</v>
      </c>
      <c r="G109" s="59">
        <v>2</v>
      </c>
      <c r="H109" s="141"/>
      <c r="I109" s="47"/>
      <c r="J109" s="48"/>
      <c r="K109" s="147">
        <f t="shared" ref="K109:K113" si="20">G109*H109</f>
        <v>0</v>
      </c>
      <c r="L109" s="145">
        <f t="shared" ref="L109:L113" si="21">M109-K109</f>
        <v>0</v>
      </c>
      <c r="M109" s="161">
        <f t="shared" ref="M109:M113" si="22">G109*I109</f>
        <v>0</v>
      </c>
      <c r="N109" s="55"/>
    </row>
    <row r="110" spans="1:14" ht="71.25" x14ac:dyDescent="0.2">
      <c r="A110" s="74" t="s">
        <v>15</v>
      </c>
      <c r="B110" s="16" t="s">
        <v>146</v>
      </c>
      <c r="C110" s="16"/>
      <c r="D110" s="58"/>
      <c r="E110" s="68"/>
      <c r="F110" s="68" t="s">
        <v>7</v>
      </c>
      <c r="G110" s="59">
        <v>1</v>
      </c>
      <c r="H110" s="141"/>
      <c r="I110" s="47"/>
      <c r="J110" s="48"/>
      <c r="K110" s="147">
        <f t="shared" si="20"/>
        <v>0</v>
      </c>
      <c r="L110" s="145">
        <f t="shared" si="21"/>
        <v>0</v>
      </c>
      <c r="M110" s="161">
        <f t="shared" si="22"/>
        <v>0</v>
      </c>
      <c r="N110" s="55"/>
    </row>
    <row r="111" spans="1:14" s="92" customFormat="1" ht="15" x14ac:dyDescent="0.2">
      <c r="A111" s="74" t="s">
        <v>16</v>
      </c>
      <c r="B111" s="16" t="s">
        <v>147</v>
      </c>
      <c r="C111" s="16"/>
      <c r="D111" s="58"/>
      <c r="E111" s="58"/>
      <c r="F111" s="68" t="s">
        <v>7</v>
      </c>
      <c r="G111" s="58">
        <v>1</v>
      </c>
      <c r="H111" s="141"/>
      <c r="I111" s="47"/>
      <c r="J111" s="48"/>
      <c r="K111" s="147">
        <f t="shared" si="20"/>
        <v>0</v>
      </c>
      <c r="L111" s="145">
        <f t="shared" si="21"/>
        <v>0</v>
      </c>
      <c r="M111" s="161">
        <f t="shared" si="22"/>
        <v>0</v>
      </c>
      <c r="N111" s="55"/>
    </row>
    <row r="112" spans="1:14" s="92" customFormat="1" ht="71.25" x14ac:dyDescent="0.2">
      <c r="A112" s="74" t="s">
        <v>17</v>
      </c>
      <c r="B112" s="16" t="s">
        <v>148</v>
      </c>
      <c r="C112" s="16"/>
      <c r="D112" s="58"/>
      <c r="E112" s="58"/>
      <c r="F112" s="68" t="s">
        <v>7</v>
      </c>
      <c r="G112" s="58">
        <v>20</v>
      </c>
      <c r="H112" s="141"/>
      <c r="I112" s="47"/>
      <c r="J112" s="48"/>
      <c r="K112" s="147">
        <f t="shared" si="20"/>
        <v>0</v>
      </c>
      <c r="L112" s="145">
        <f t="shared" si="21"/>
        <v>0</v>
      </c>
      <c r="M112" s="161">
        <f t="shared" si="22"/>
        <v>0</v>
      </c>
      <c r="N112" s="55"/>
    </row>
    <row r="113" spans="1:14" s="92" customFormat="1" ht="256.5" x14ac:dyDescent="0.2">
      <c r="A113" s="74" t="s">
        <v>18</v>
      </c>
      <c r="B113" s="16" t="s">
        <v>149</v>
      </c>
      <c r="C113" s="16"/>
      <c r="D113" s="58"/>
      <c r="E113" s="58"/>
      <c r="F113" s="68" t="s">
        <v>7</v>
      </c>
      <c r="G113" s="58">
        <v>5</v>
      </c>
      <c r="H113" s="141"/>
      <c r="I113" s="47"/>
      <c r="J113" s="48"/>
      <c r="K113" s="147">
        <f t="shared" si="20"/>
        <v>0</v>
      </c>
      <c r="L113" s="145">
        <f t="shared" si="21"/>
        <v>0</v>
      </c>
      <c r="M113" s="161">
        <f t="shared" si="22"/>
        <v>0</v>
      </c>
      <c r="N113" s="55"/>
    </row>
    <row r="114" spans="1:14" ht="15" x14ac:dyDescent="0.2">
      <c r="H114" s="200" t="s">
        <v>5</v>
      </c>
      <c r="I114" s="242"/>
      <c r="J114" s="242"/>
      <c r="K114" s="173">
        <f>SUM(K108:K113)</f>
        <v>0</v>
      </c>
      <c r="L114" s="138">
        <f t="shared" ref="L114" si="23">M114-K114</f>
        <v>0</v>
      </c>
      <c r="M114" s="165">
        <f t="shared" ref="M114" si="24">K114*1.08</f>
        <v>0</v>
      </c>
    </row>
    <row r="117" spans="1:14" ht="15" x14ac:dyDescent="0.25">
      <c r="A117" s="183" t="s">
        <v>181</v>
      </c>
    </row>
    <row r="118" spans="1:14" ht="60" x14ac:dyDescent="0.2">
      <c r="A118" s="25" t="s">
        <v>0</v>
      </c>
      <c r="B118" s="25" t="s">
        <v>11</v>
      </c>
      <c r="C118" s="25" t="s">
        <v>56</v>
      </c>
      <c r="D118" s="198" t="s">
        <v>12</v>
      </c>
      <c r="E118" s="198" t="s">
        <v>50</v>
      </c>
      <c r="F118" s="25" t="s">
        <v>6</v>
      </c>
      <c r="G118" s="41" t="s">
        <v>8</v>
      </c>
      <c r="H118" s="139" t="s">
        <v>9</v>
      </c>
      <c r="I118" s="42" t="s">
        <v>10</v>
      </c>
      <c r="J118" s="43" t="s">
        <v>1</v>
      </c>
      <c r="K118" s="171" t="s">
        <v>2</v>
      </c>
      <c r="L118" s="130" t="s">
        <v>3</v>
      </c>
      <c r="M118" s="130" t="s">
        <v>4</v>
      </c>
      <c r="N118" s="44" t="s">
        <v>65</v>
      </c>
    </row>
    <row r="119" spans="1:14" ht="128.25" x14ac:dyDescent="0.2">
      <c r="A119" s="74" t="s">
        <v>13</v>
      </c>
      <c r="B119" s="34" t="s">
        <v>142</v>
      </c>
      <c r="C119" s="34" t="s">
        <v>143</v>
      </c>
      <c r="D119" s="69"/>
      <c r="E119" s="69"/>
      <c r="F119" s="70" t="s">
        <v>7</v>
      </c>
      <c r="G119" s="85">
        <v>4000</v>
      </c>
      <c r="H119" s="143"/>
      <c r="I119" s="47"/>
      <c r="J119" s="48"/>
      <c r="K119" s="147">
        <f>G119*H119</f>
        <v>0</v>
      </c>
      <c r="L119" s="145">
        <f>M119-K119</f>
        <v>0</v>
      </c>
      <c r="M119" s="161">
        <f>G119*I119</f>
        <v>0</v>
      </c>
      <c r="N119" s="49" t="s">
        <v>66</v>
      </c>
    </row>
    <row r="120" spans="1:14" ht="57" x14ac:dyDescent="0.2">
      <c r="A120" s="74" t="s">
        <v>14</v>
      </c>
      <c r="B120" s="34" t="s">
        <v>184</v>
      </c>
      <c r="C120" s="34"/>
      <c r="D120" s="69"/>
      <c r="E120" s="69"/>
      <c r="F120" s="70" t="s">
        <v>7</v>
      </c>
      <c r="G120" s="85">
        <v>800</v>
      </c>
      <c r="H120" s="143"/>
      <c r="I120" s="47"/>
      <c r="J120" s="48"/>
      <c r="K120" s="147">
        <f t="shared" ref="K120:K122" si="25">G120*H120</f>
        <v>0</v>
      </c>
      <c r="L120" s="145">
        <f t="shared" ref="L120:L122" si="26">M120-K120</f>
        <v>0</v>
      </c>
      <c r="M120" s="161">
        <f t="shared" ref="M120:M122" si="27">G120*I120</f>
        <v>0</v>
      </c>
      <c r="N120" s="49" t="s">
        <v>67</v>
      </c>
    </row>
    <row r="121" spans="1:14" ht="28.5" x14ac:dyDescent="0.2">
      <c r="A121" s="74" t="s">
        <v>15</v>
      </c>
      <c r="B121" s="34" t="s">
        <v>140</v>
      </c>
      <c r="C121" s="34"/>
      <c r="D121" s="69"/>
      <c r="E121" s="69"/>
      <c r="F121" s="70" t="s">
        <v>7</v>
      </c>
      <c r="G121" s="85">
        <v>650</v>
      </c>
      <c r="H121" s="143"/>
      <c r="I121" s="47"/>
      <c r="J121" s="48"/>
      <c r="K121" s="147">
        <f t="shared" si="25"/>
        <v>0</v>
      </c>
      <c r="L121" s="145">
        <f t="shared" si="26"/>
        <v>0</v>
      </c>
      <c r="M121" s="161">
        <f t="shared" si="27"/>
        <v>0</v>
      </c>
      <c r="N121" s="49" t="s">
        <v>68</v>
      </c>
    </row>
    <row r="122" spans="1:14" s="92" customFormat="1" ht="57" x14ac:dyDescent="0.2">
      <c r="A122" s="74" t="s">
        <v>16</v>
      </c>
      <c r="B122" s="34" t="s">
        <v>141</v>
      </c>
      <c r="C122" s="34"/>
      <c r="D122" s="69"/>
      <c r="E122" s="69"/>
      <c r="F122" s="70" t="s">
        <v>7</v>
      </c>
      <c r="G122" s="85">
        <v>100</v>
      </c>
      <c r="H122" s="143"/>
      <c r="I122" s="47"/>
      <c r="J122" s="48"/>
      <c r="K122" s="147">
        <f t="shared" si="25"/>
        <v>0</v>
      </c>
      <c r="L122" s="145">
        <f t="shared" si="26"/>
        <v>0</v>
      </c>
      <c r="M122" s="161">
        <f t="shared" si="27"/>
        <v>0</v>
      </c>
      <c r="N122" s="49" t="s">
        <v>68</v>
      </c>
    </row>
    <row r="123" spans="1:14" ht="15" x14ac:dyDescent="0.2">
      <c r="H123" s="200" t="s">
        <v>5</v>
      </c>
      <c r="I123" s="241"/>
      <c r="J123" s="241"/>
      <c r="K123" s="172">
        <f>SUM(K119:K122)</f>
        <v>0</v>
      </c>
      <c r="L123" s="151">
        <f>SUM(L119:L122)</f>
        <v>0</v>
      </c>
      <c r="M123" s="162">
        <f>SUM(M119:M122)</f>
        <v>0</v>
      </c>
    </row>
    <row r="124" spans="1:14" s="92" customFormat="1" ht="15" x14ac:dyDescent="0.2">
      <c r="A124" s="184"/>
      <c r="B124" s="26"/>
      <c r="C124" s="184"/>
      <c r="D124" s="26"/>
      <c r="E124" s="26"/>
      <c r="F124" s="26"/>
      <c r="G124" s="83"/>
      <c r="H124" s="129"/>
      <c r="I124" s="37"/>
      <c r="J124" s="37"/>
      <c r="K124" s="153"/>
      <c r="L124" s="152"/>
      <c r="M124" s="163"/>
      <c r="N124" s="26"/>
    </row>
    <row r="126" spans="1:14" ht="15" x14ac:dyDescent="0.25">
      <c r="A126" s="183" t="s">
        <v>90</v>
      </c>
    </row>
    <row r="127" spans="1:14" ht="60" x14ac:dyDescent="0.2">
      <c r="A127" s="25" t="s">
        <v>0</v>
      </c>
      <c r="B127" s="25" t="s">
        <v>11</v>
      </c>
      <c r="C127" s="25" t="s">
        <v>56</v>
      </c>
      <c r="D127" s="198" t="s">
        <v>12</v>
      </c>
      <c r="E127" s="198" t="s">
        <v>50</v>
      </c>
      <c r="F127" s="25" t="s">
        <v>6</v>
      </c>
      <c r="G127" s="41" t="s">
        <v>8</v>
      </c>
      <c r="H127" s="139" t="s">
        <v>9</v>
      </c>
      <c r="I127" s="42" t="s">
        <v>10</v>
      </c>
      <c r="J127" s="43" t="s">
        <v>1</v>
      </c>
      <c r="K127" s="171" t="s">
        <v>2</v>
      </c>
      <c r="L127" s="130" t="s">
        <v>3</v>
      </c>
      <c r="M127" s="130" t="s">
        <v>4</v>
      </c>
      <c r="N127" s="44" t="s">
        <v>65</v>
      </c>
    </row>
    <row r="128" spans="1:14" ht="85.5" x14ac:dyDescent="0.2">
      <c r="A128" s="74" t="s">
        <v>13</v>
      </c>
      <c r="B128" s="34" t="s">
        <v>60</v>
      </c>
      <c r="C128" s="34"/>
      <c r="D128" s="69"/>
      <c r="E128" s="69"/>
      <c r="F128" s="70" t="s">
        <v>7</v>
      </c>
      <c r="G128" s="85">
        <v>10</v>
      </c>
      <c r="H128" s="143"/>
      <c r="I128" s="47"/>
      <c r="J128" s="48"/>
      <c r="K128" s="147">
        <f>G128*H128</f>
        <v>0</v>
      </c>
      <c r="L128" s="145">
        <f>M128-K128</f>
        <v>0</v>
      </c>
      <c r="M128" s="161">
        <f>G128*I128</f>
        <v>0</v>
      </c>
      <c r="N128" s="55"/>
    </row>
    <row r="129" spans="1:14" ht="128.25" x14ac:dyDescent="0.2">
      <c r="A129" s="74" t="s">
        <v>14</v>
      </c>
      <c r="B129" s="34" t="s">
        <v>61</v>
      </c>
      <c r="C129" s="34" t="s">
        <v>201</v>
      </c>
      <c r="D129" s="69"/>
      <c r="E129" s="69"/>
      <c r="F129" s="70" t="s">
        <v>7</v>
      </c>
      <c r="G129" s="85">
        <v>30</v>
      </c>
      <c r="H129" s="143"/>
      <c r="I129" s="47"/>
      <c r="J129" s="48"/>
      <c r="K129" s="147">
        <f t="shared" ref="K129:K131" si="28">G129*H129</f>
        <v>0</v>
      </c>
      <c r="L129" s="145">
        <f t="shared" ref="L129:L131" si="29">M129-K129</f>
        <v>0</v>
      </c>
      <c r="M129" s="161">
        <f t="shared" ref="M129:M131" si="30">G129*I129</f>
        <v>0</v>
      </c>
      <c r="N129" s="55"/>
    </row>
    <row r="130" spans="1:14" ht="28.5" x14ac:dyDescent="0.2">
      <c r="A130" s="74" t="s">
        <v>15</v>
      </c>
      <c r="B130" s="34" t="s">
        <v>62</v>
      </c>
      <c r="C130" s="34"/>
      <c r="D130" s="69"/>
      <c r="E130" s="69"/>
      <c r="F130" s="70" t="s">
        <v>7</v>
      </c>
      <c r="G130" s="85">
        <v>5</v>
      </c>
      <c r="H130" s="143"/>
      <c r="I130" s="47"/>
      <c r="J130" s="48"/>
      <c r="K130" s="147">
        <f t="shared" si="28"/>
        <v>0</v>
      </c>
      <c r="L130" s="145">
        <f t="shared" si="29"/>
        <v>0</v>
      </c>
      <c r="M130" s="161">
        <f t="shared" si="30"/>
        <v>0</v>
      </c>
      <c r="N130" s="55"/>
    </row>
    <row r="131" spans="1:14" ht="71.25" x14ac:dyDescent="0.2">
      <c r="A131" s="74" t="s">
        <v>16</v>
      </c>
      <c r="B131" s="34" t="s">
        <v>63</v>
      </c>
      <c r="C131" s="34"/>
      <c r="D131" s="69"/>
      <c r="E131" s="69"/>
      <c r="F131" s="70" t="s">
        <v>7</v>
      </c>
      <c r="G131" s="85">
        <v>5</v>
      </c>
      <c r="H131" s="143"/>
      <c r="I131" s="47"/>
      <c r="J131" s="48"/>
      <c r="K131" s="147">
        <f t="shared" si="28"/>
        <v>0</v>
      </c>
      <c r="L131" s="145">
        <f t="shared" si="29"/>
        <v>0</v>
      </c>
      <c r="M131" s="161">
        <f t="shared" si="30"/>
        <v>0</v>
      </c>
      <c r="N131" s="55"/>
    </row>
    <row r="132" spans="1:14" ht="15" x14ac:dyDescent="0.2">
      <c r="H132" s="200" t="s">
        <v>5</v>
      </c>
      <c r="I132" s="242"/>
      <c r="J132" s="242"/>
      <c r="K132" s="173">
        <f>SUM(K128:K131)</f>
        <v>0</v>
      </c>
      <c r="L132" s="138">
        <f>SUM(L128:L131)</f>
        <v>0</v>
      </c>
      <c r="M132" s="165">
        <f>SUM(M128:M131)</f>
        <v>0</v>
      </c>
    </row>
    <row r="133" spans="1:14" ht="15" x14ac:dyDescent="0.25">
      <c r="B133" s="3"/>
      <c r="C133" s="185"/>
      <c r="D133" s="63"/>
      <c r="E133" s="63"/>
      <c r="F133" s="63"/>
      <c r="G133" s="84"/>
      <c r="H133" s="133"/>
    </row>
    <row r="134" spans="1:14" ht="15" x14ac:dyDescent="0.25">
      <c r="A134" s="183" t="s">
        <v>71</v>
      </c>
    </row>
    <row r="135" spans="1:14" ht="60" x14ac:dyDescent="0.2">
      <c r="A135" s="25" t="s">
        <v>0</v>
      </c>
      <c r="B135" s="25" t="s">
        <v>11</v>
      </c>
      <c r="C135" s="25" t="s">
        <v>56</v>
      </c>
      <c r="D135" s="198" t="s">
        <v>12</v>
      </c>
      <c r="E135" s="198" t="s">
        <v>50</v>
      </c>
      <c r="F135" s="25" t="s">
        <v>6</v>
      </c>
      <c r="G135" s="41" t="s">
        <v>8</v>
      </c>
      <c r="H135" s="139" t="s">
        <v>9</v>
      </c>
      <c r="I135" s="42" t="s">
        <v>10</v>
      </c>
      <c r="J135" s="43" t="s">
        <v>1</v>
      </c>
      <c r="K135" s="171" t="s">
        <v>2</v>
      </c>
      <c r="L135" s="130" t="s">
        <v>3</v>
      </c>
      <c r="M135" s="130" t="s">
        <v>4</v>
      </c>
      <c r="N135" s="44" t="s">
        <v>65</v>
      </c>
    </row>
    <row r="136" spans="1:14" ht="42.75" x14ac:dyDescent="0.2">
      <c r="A136" s="74">
        <v>1</v>
      </c>
      <c r="B136" s="16" t="s">
        <v>64</v>
      </c>
      <c r="C136" s="16"/>
      <c r="D136" s="54"/>
      <c r="E136" s="54"/>
      <c r="F136" s="58" t="s">
        <v>7</v>
      </c>
      <c r="G136" s="59">
        <v>500</v>
      </c>
      <c r="H136" s="141"/>
      <c r="I136" s="47"/>
      <c r="J136" s="48"/>
      <c r="K136" s="147">
        <f>G136*H136</f>
        <v>0</v>
      </c>
      <c r="L136" s="145">
        <f>M136-K136</f>
        <v>0</v>
      </c>
      <c r="M136" s="161">
        <f>G136*I136</f>
        <v>0</v>
      </c>
      <c r="N136" s="49" t="s">
        <v>68</v>
      </c>
    </row>
    <row r="137" spans="1:14" ht="42.75" x14ac:dyDescent="0.2">
      <c r="A137" s="74">
        <v>2</v>
      </c>
      <c r="B137" s="16" t="s">
        <v>58</v>
      </c>
      <c r="C137" s="16" t="s">
        <v>185</v>
      </c>
      <c r="D137" s="54"/>
      <c r="E137" s="54"/>
      <c r="F137" s="58" t="s">
        <v>7</v>
      </c>
      <c r="G137" s="59">
        <v>400</v>
      </c>
      <c r="H137" s="141"/>
      <c r="I137" s="47"/>
      <c r="J137" s="48"/>
      <c r="K137" s="147">
        <f>G137*H137</f>
        <v>0</v>
      </c>
      <c r="L137" s="145">
        <f>M137-K137</f>
        <v>0</v>
      </c>
      <c r="M137" s="161">
        <f>G137*I137</f>
        <v>0</v>
      </c>
      <c r="N137" s="49" t="s">
        <v>68</v>
      </c>
    </row>
    <row r="138" spans="1:14" ht="15" x14ac:dyDescent="0.2">
      <c r="H138" s="200" t="s">
        <v>5</v>
      </c>
      <c r="I138" s="242"/>
      <c r="J138" s="242"/>
      <c r="K138" s="173">
        <f>SUM(K136:K137)</f>
        <v>0</v>
      </c>
      <c r="L138" s="138">
        <f>SUM(L136:L137)</f>
        <v>0</v>
      </c>
      <c r="M138" s="165">
        <f>SUM(M136:M137)</f>
        <v>0</v>
      </c>
    </row>
    <row r="139" spans="1:14" ht="15" x14ac:dyDescent="0.2">
      <c r="I139" s="37"/>
      <c r="J139" s="38"/>
      <c r="K139" s="153"/>
      <c r="L139" s="152"/>
      <c r="M139" s="163"/>
    </row>
    <row r="140" spans="1:14" ht="15" x14ac:dyDescent="0.25">
      <c r="A140" s="183" t="s">
        <v>91</v>
      </c>
    </row>
    <row r="141" spans="1:14" ht="60" x14ac:dyDescent="0.2">
      <c r="A141" s="25" t="s">
        <v>0</v>
      </c>
      <c r="B141" s="25" t="s">
        <v>11</v>
      </c>
      <c r="C141" s="25" t="s">
        <v>56</v>
      </c>
      <c r="D141" s="198" t="s">
        <v>12</v>
      </c>
      <c r="E141" s="198" t="s">
        <v>50</v>
      </c>
      <c r="F141" s="25" t="s">
        <v>6</v>
      </c>
      <c r="G141" s="41" t="s">
        <v>8</v>
      </c>
      <c r="H141" s="139" t="s">
        <v>9</v>
      </c>
      <c r="I141" s="42" t="s">
        <v>10</v>
      </c>
      <c r="J141" s="43" t="s">
        <v>1</v>
      </c>
      <c r="K141" s="171" t="s">
        <v>2</v>
      </c>
      <c r="L141" s="130" t="s">
        <v>3</v>
      </c>
      <c r="M141" s="130" t="s">
        <v>4</v>
      </c>
      <c r="N141" s="44" t="s">
        <v>65</v>
      </c>
    </row>
    <row r="142" spans="1:14" ht="57.75" x14ac:dyDescent="0.2">
      <c r="A142" s="72">
        <v>1</v>
      </c>
      <c r="B142" s="18" t="s">
        <v>99</v>
      </c>
      <c r="C142" s="18"/>
      <c r="D142" s="45"/>
      <c r="E142" s="45"/>
      <c r="F142" s="45" t="s">
        <v>7</v>
      </c>
      <c r="G142" s="46">
        <v>50</v>
      </c>
      <c r="H142" s="131"/>
      <c r="I142" s="47"/>
      <c r="J142" s="48"/>
      <c r="K142" s="147">
        <f>G142*H142</f>
        <v>0</v>
      </c>
      <c r="L142" s="145">
        <f>M142-K142</f>
        <v>0</v>
      </c>
      <c r="M142" s="161">
        <f>G142*I142</f>
        <v>0</v>
      </c>
      <c r="N142" s="49"/>
    </row>
    <row r="143" spans="1:14" ht="72" x14ac:dyDescent="0.2">
      <c r="A143" s="72">
        <v>2</v>
      </c>
      <c r="B143" s="19" t="s">
        <v>100</v>
      </c>
      <c r="C143" s="19"/>
      <c r="D143" s="45"/>
      <c r="E143" s="45"/>
      <c r="F143" s="45" t="s">
        <v>7</v>
      </c>
      <c r="G143" s="46">
        <v>2000</v>
      </c>
      <c r="H143" s="131"/>
      <c r="I143" s="47"/>
      <c r="J143" s="48"/>
      <c r="K143" s="147">
        <f t="shared" ref="K143:K147" si="31">G143*H143</f>
        <v>0</v>
      </c>
      <c r="L143" s="145">
        <f t="shared" ref="L143:L147" si="32">M143-K143</f>
        <v>0</v>
      </c>
      <c r="M143" s="161">
        <f t="shared" ref="M143:M147" si="33">G143*I143</f>
        <v>0</v>
      </c>
      <c r="N143" s="49"/>
    </row>
    <row r="144" spans="1:14" ht="86.25" x14ac:dyDescent="0.2">
      <c r="A144" s="72">
        <v>3</v>
      </c>
      <c r="B144" s="18" t="s">
        <v>101</v>
      </c>
      <c r="C144" s="18" t="s">
        <v>202</v>
      </c>
      <c r="D144" s="45"/>
      <c r="E144" s="45"/>
      <c r="F144" s="45" t="s">
        <v>7</v>
      </c>
      <c r="G144" s="46">
        <v>100</v>
      </c>
      <c r="H144" s="131"/>
      <c r="I144" s="47"/>
      <c r="J144" s="48"/>
      <c r="K144" s="147">
        <f t="shared" si="31"/>
        <v>0</v>
      </c>
      <c r="L144" s="145">
        <f t="shared" si="32"/>
        <v>0</v>
      </c>
      <c r="M144" s="161">
        <f t="shared" si="33"/>
        <v>0</v>
      </c>
      <c r="N144" s="49" t="s">
        <v>68</v>
      </c>
    </row>
    <row r="145" spans="1:14" ht="43.5" x14ac:dyDescent="0.2">
      <c r="A145" s="72">
        <v>4</v>
      </c>
      <c r="B145" s="19" t="s">
        <v>102</v>
      </c>
      <c r="C145" s="18" t="s">
        <v>203</v>
      </c>
      <c r="D145" s="45"/>
      <c r="E145" s="45"/>
      <c r="F145" s="45" t="s">
        <v>7</v>
      </c>
      <c r="G145" s="46">
        <v>100</v>
      </c>
      <c r="H145" s="131"/>
      <c r="I145" s="47"/>
      <c r="J145" s="48"/>
      <c r="K145" s="147">
        <f t="shared" si="31"/>
        <v>0</v>
      </c>
      <c r="L145" s="145">
        <f t="shared" si="32"/>
        <v>0</v>
      </c>
      <c r="M145" s="161">
        <f t="shared" si="33"/>
        <v>0</v>
      </c>
      <c r="N145" s="49" t="s">
        <v>80</v>
      </c>
    </row>
    <row r="146" spans="1:14" ht="58.5" x14ac:dyDescent="0.25">
      <c r="A146" s="72">
        <v>5</v>
      </c>
      <c r="B146" s="20" t="s">
        <v>103</v>
      </c>
      <c r="C146" s="186"/>
      <c r="D146" s="45"/>
      <c r="E146" s="45"/>
      <c r="F146" s="45" t="s">
        <v>7</v>
      </c>
      <c r="G146" s="46">
        <v>100</v>
      </c>
      <c r="H146" s="131"/>
      <c r="I146" s="47"/>
      <c r="J146" s="48"/>
      <c r="K146" s="147">
        <f t="shared" si="31"/>
        <v>0</v>
      </c>
      <c r="L146" s="145">
        <f t="shared" si="32"/>
        <v>0</v>
      </c>
      <c r="M146" s="161">
        <f t="shared" si="33"/>
        <v>0</v>
      </c>
      <c r="N146" s="49"/>
    </row>
    <row r="147" spans="1:14" ht="72" x14ac:dyDescent="0.2">
      <c r="A147" s="72">
        <v>6</v>
      </c>
      <c r="B147" s="19" t="s">
        <v>104</v>
      </c>
      <c r="C147" s="19"/>
      <c r="D147" s="45"/>
      <c r="E147" s="45"/>
      <c r="F147" s="45" t="s">
        <v>7</v>
      </c>
      <c r="G147" s="46">
        <v>100</v>
      </c>
      <c r="H147" s="131"/>
      <c r="I147" s="47"/>
      <c r="J147" s="48"/>
      <c r="K147" s="147">
        <f t="shared" si="31"/>
        <v>0</v>
      </c>
      <c r="L147" s="145">
        <f t="shared" si="32"/>
        <v>0</v>
      </c>
      <c r="M147" s="161">
        <f t="shared" si="33"/>
        <v>0</v>
      </c>
      <c r="N147" s="49"/>
    </row>
    <row r="148" spans="1:14" ht="15" x14ac:dyDescent="0.2">
      <c r="H148" s="200" t="s">
        <v>5</v>
      </c>
      <c r="I148" s="243"/>
      <c r="J148" s="244"/>
      <c r="K148" s="173">
        <f>SUM(K142:K147)</f>
        <v>0</v>
      </c>
      <c r="L148" s="138">
        <f>SUM(L142:L147)</f>
        <v>0</v>
      </c>
      <c r="M148" s="165">
        <f>SUM(M142:M147)</f>
        <v>0</v>
      </c>
    </row>
    <row r="149" spans="1:14" ht="15" x14ac:dyDescent="0.2">
      <c r="I149" s="37"/>
      <c r="J149" s="38"/>
      <c r="K149" s="153"/>
      <c r="L149" s="152"/>
      <c r="M149" s="163"/>
    </row>
    <row r="150" spans="1:14" ht="15" x14ac:dyDescent="0.25">
      <c r="A150" s="183" t="s">
        <v>76</v>
      </c>
    </row>
    <row r="151" spans="1:14" ht="60" x14ac:dyDescent="0.2">
      <c r="A151" s="25" t="s">
        <v>0</v>
      </c>
      <c r="B151" s="25" t="s">
        <v>11</v>
      </c>
      <c r="C151" s="25" t="s">
        <v>56</v>
      </c>
      <c r="D151" s="198" t="s">
        <v>12</v>
      </c>
      <c r="E151" s="198" t="s">
        <v>50</v>
      </c>
      <c r="F151" s="25" t="s">
        <v>6</v>
      </c>
      <c r="G151" s="41" t="s">
        <v>8</v>
      </c>
      <c r="H151" s="139" t="s">
        <v>9</v>
      </c>
      <c r="I151" s="42" t="s">
        <v>10</v>
      </c>
      <c r="J151" s="43" t="s">
        <v>1</v>
      </c>
      <c r="K151" s="171" t="s">
        <v>2</v>
      </c>
      <c r="L151" s="130" t="s">
        <v>3</v>
      </c>
      <c r="M151" s="130" t="s">
        <v>4</v>
      </c>
      <c r="N151" s="44" t="s">
        <v>65</v>
      </c>
    </row>
    <row r="152" spans="1:14" ht="28.5" x14ac:dyDescent="0.2">
      <c r="A152" s="72">
        <v>1</v>
      </c>
      <c r="B152" s="16" t="s">
        <v>59</v>
      </c>
      <c r="C152" s="16" t="s">
        <v>204</v>
      </c>
      <c r="D152" s="45"/>
      <c r="E152" s="45"/>
      <c r="F152" s="45" t="s">
        <v>7</v>
      </c>
      <c r="G152" s="46">
        <v>3000</v>
      </c>
      <c r="H152" s="131"/>
      <c r="I152" s="47"/>
      <c r="J152" s="48"/>
      <c r="K152" s="147">
        <f>G152*H152</f>
        <v>0</v>
      </c>
      <c r="L152" s="145">
        <f>M152-K152</f>
        <v>0</v>
      </c>
      <c r="M152" s="161">
        <f>G152*I152</f>
        <v>0</v>
      </c>
      <c r="N152" s="55"/>
    </row>
    <row r="153" spans="1:14" ht="42.75" x14ac:dyDescent="0.2">
      <c r="A153" s="70">
        <v>2</v>
      </c>
      <c r="B153" s="16" t="s">
        <v>228</v>
      </c>
      <c r="C153" s="5"/>
      <c r="D153" s="45"/>
      <c r="E153" s="45"/>
      <c r="F153" s="45" t="s">
        <v>7</v>
      </c>
      <c r="G153" s="46">
        <v>50</v>
      </c>
      <c r="H153" s="134"/>
      <c r="I153" s="47"/>
      <c r="J153" s="48"/>
      <c r="K153" s="147">
        <f t="shared" ref="K153:K155" si="34">G153*H153</f>
        <v>0</v>
      </c>
      <c r="L153" s="145">
        <f t="shared" ref="L153:L155" si="35">M153-K153</f>
        <v>0</v>
      </c>
      <c r="M153" s="161">
        <f t="shared" ref="M153:M155" si="36">G153*I153</f>
        <v>0</v>
      </c>
      <c r="N153" s="182" t="s">
        <v>68</v>
      </c>
    </row>
    <row r="154" spans="1:14" s="92" customFormat="1" ht="42.75" x14ac:dyDescent="0.2">
      <c r="A154" s="70">
        <v>3</v>
      </c>
      <c r="B154" s="16" t="s">
        <v>229</v>
      </c>
      <c r="C154" s="5"/>
      <c r="D154" s="45"/>
      <c r="E154" s="45"/>
      <c r="F154" s="45" t="s">
        <v>7</v>
      </c>
      <c r="G154" s="46">
        <v>20</v>
      </c>
      <c r="H154" s="134"/>
      <c r="I154" s="47"/>
      <c r="J154" s="48"/>
      <c r="K154" s="147">
        <f t="shared" ref="K154" si="37">G154*H154</f>
        <v>0</v>
      </c>
      <c r="L154" s="145">
        <f t="shared" ref="L154" si="38">M154-K154</f>
        <v>0</v>
      </c>
      <c r="M154" s="161">
        <f t="shared" ref="M154" si="39">G154*I154</f>
        <v>0</v>
      </c>
      <c r="N154" s="182"/>
    </row>
    <row r="155" spans="1:14" x14ac:dyDescent="0.2">
      <c r="A155" s="72">
        <v>4</v>
      </c>
      <c r="B155" s="16" t="s">
        <v>81</v>
      </c>
      <c r="C155" s="16"/>
      <c r="D155" s="45"/>
      <c r="E155" s="45"/>
      <c r="F155" s="45" t="s">
        <v>7</v>
      </c>
      <c r="G155" s="46">
        <v>20</v>
      </c>
      <c r="H155" s="131"/>
      <c r="I155" s="47"/>
      <c r="J155" s="48"/>
      <c r="K155" s="147">
        <f t="shared" si="34"/>
        <v>0</v>
      </c>
      <c r="L155" s="145">
        <f t="shared" si="35"/>
        <v>0</v>
      </c>
      <c r="M155" s="161">
        <f t="shared" si="36"/>
        <v>0</v>
      </c>
      <c r="N155" s="55"/>
    </row>
    <row r="156" spans="1:14" ht="15" x14ac:dyDescent="0.2">
      <c r="A156" s="39"/>
      <c r="B156" s="17"/>
      <c r="C156" s="17"/>
      <c r="D156" s="39"/>
      <c r="E156" s="39"/>
      <c r="F156" s="67"/>
      <c r="G156" s="82"/>
      <c r="H156" s="200" t="s">
        <v>5</v>
      </c>
      <c r="I156" s="243"/>
      <c r="J156" s="244"/>
      <c r="K156" s="173">
        <f>SUM(K152:K155)</f>
        <v>0</v>
      </c>
      <c r="L156" s="138">
        <f>SUM(L152:L155)</f>
        <v>0</v>
      </c>
      <c r="M156" s="165">
        <f>SUM(M152:M155)</f>
        <v>0</v>
      </c>
    </row>
    <row r="157" spans="1:14" ht="15" x14ac:dyDescent="0.2">
      <c r="I157" s="37"/>
      <c r="J157" s="38"/>
      <c r="K157" s="153"/>
      <c r="L157" s="152"/>
      <c r="M157" s="163"/>
    </row>
    <row r="158" spans="1:14" ht="15" x14ac:dyDescent="0.25">
      <c r="A158" s="183" t="s">
        <v>77</v>
      </c>
    </row>
    <row r="159" spans="1:14" ht="60" x14ac:dyDescent="0.2">
      <c r="A159" s="25" t="s">
        <v>0</v>
      </c>
      <c r="B159" s="25" t="s">
        <v>11</v>
      </c>
      <c r="C159" s="25" t="s">
        <v>56</v>
      </c>
      <c r="D159" s="198" t="s">
        <v>12</v>
      </c>
      <c r="E159" s="198" t="s">
        <v>50</v>
      </c>
      <c r="F159" s="25" t="s">
        <v>6</v>
      </c>
      <c r="G159" s="41" t="s">
        <v>8</v>
      </c>
      <c r="H159" s="139" t="s">
        <v>9</v>
      </c>
      <c r="I159" s="42" t="s">
        <v>10</v>
      </c>
      <c r="J159" s="43" t="s">
        <v>1</v>
      </c>
      <c r="K159" s="171" t="s">
        <v>2</v>
      </c>
      <c r="L159" s="130" t="s">
        <v>3</v>
      </c>
      <c r="M159" s="130" t="s">
        <v>4</v>
      </c>
      <c r="N159" s="44" t="s">
        <v>65</v>
      </c>
    </row>
    <row r="160" spans="1:14" ht="99.75" x14ac:dyDescent="0.2">
      <c r="A160" s="6" t="s">
        <v>13</v>
      </c>
      <c r="B160" s="7" t="s">
        <v>93</v>
      </c>
      <c r="C160" s="187"/>
      <c r="D160" s="8"/>
      <c r="E160" s="8"/>
      <c r="F160" s="9" t="s">
        <v>94</v>
      </c>
      <c r="G160" s="10">
        <v>10</v>
      </c>
      <c r="H160" s="135"/>
      <c r="I160" s="47"/>
      <c r="J160" s="48"/>
      <c r="K160" s="147">
        <f>G160*H160</f>
        <v>0</v>
      </c>
      <c r="L160" s="145">
        <f>M160-K160</f>
        <v>0</v>
      </c>
      <c r="M160" s="161">
        <f>G160*I160</f>
        <v>0</v>
      </c>
      <c r="N160" s="49" t="s">
        <v>66</v>
      </c>
    </row>
    <row r="161" spans="1:14" ht="28.5" x14ac:dyDescent="0.2">
      <c r="A161" s="6" t="s">
        <v>14</v>
      </c>
      <c r="B161" s="7" t="s">
        <v>111</v>
      </c>
      <c r="C161" s="188"/>
      <c r="D161" s="11"/>
      <c r="E161" s="11"/>
      <c r="F161" s="12" t="s">
        <v>23</v>
      </c>
      <c r="G161" s="13">
        <v>200</v>
      </c>
      <c r="H161" s="135"/>
      <c r="I161" s="47"/>
      <c r="J161" s="48"/>
      <c r="K161" s="147">
        <f t="shared" ref="K161:K174" si="40">G161*H161</f>
        <v>0</v>
      </c>
      <c r="L161" s="145">
        <f t="shared" ref="L161:L174" si="41">M161-K161</f>
        <v>0</v>
      </c>
      <c r="M161" s="161">
        <f t="shared" ref="M161:M174" si="42">G161*I161</f>
        <v>0</v>
      </c>
      <c r="N161" s="55"/>
    </row>
    <row r="162" spans="1:14" ht="99.75" x14ac:dyDescent="0.2">
      <c r="A162" s="6" t="s">
        <v>15</v>
      </c>
      <c r="B162" s="7" t="s">
        <v>95</v>
      </c>
      <c r="C162" s="187"/>
      <c r="D162" s="8"/>
      <c r="E162" s="8"/>
      <c r="F162" s="9" t="s">
        <v>23</v>
      </c>
      <c r="G162" s="10">
        <v>100</v>
      </c>
      <c r="H162" s="135"/>
      <c r="I162" s="47"/>
      <c r="J162" s="48"/>
      <c r="K162" s="147">
        <f t="shared" si="40"/>
        <v>0</v>
      </c>
      <c r="L162" s="145">
        <f t="shared" si="41"/>
        <v>0</v>
      </c>
      <c r="M162" s="161">
        <f t="shared" si="42"/>
        <v>0</v>
      </c>
      <c r="N162" s="55"/>
    </row>
    <row r="163" spans="1:14" ht="71.25" x14ac:dyDescent="0.2">
      <c r="A163" s="6" t="s">
        <v>16</v>
      </c>
      <c r="B163" s="7" t="s">
        <v>96</v>
      </c>
      <c r="C163" s="188"/>
      <c r="D163" s="8"/>
      <c r="E163" s="8"/>
      <c r="F163" s="9" t="s">
        <v>23</v>
      </c>
      <c r="G163" s="10">
        <v>50</v>
      </c>
      <c r="H163" s="135"/>
      <c r="I163" s="47"/>
      <c r="J163" s="48"/>
      <c r="K163" s="147">
        <f t="shared" si="40"/>
        <v>0</v>
      </c>
      <c r="L163" s="145">
        <f t="shared" si="41"/>
        <v>0</v>
      </c>
      <c r="M163" s="161">
        <f t="shared" si="42"/>
        <v>0</v>
      </c>
      <c r="N163" s="55"/>
    </row>
    <row r="164" spans="1:14" ht="256.5" x14ac:dyDescent="0.2">
      <c r="A164" s="6" t="s">
        <v>17</v>
      </c>
      <c r="B164" s="87" t="s">
        <v>97</v>
      </c>
      <c r="C164" s="11"/>
      <c r="D164" s="14"/>
      <c r="E164" s="15"/>
      <c r="F164" s="9" t="s">
        <v>23</v>
      </c>
      <c r="G164" s="10">
        <v>100</v>
      </c>
      <c r="H164" s="135"/>
      <c r="I164" s="47"/>
      <c r="J164" s="48"/>
      <c r="K164" s="147">
        <f t="shared" si="40"/>
        <v>0</v>
      </c>
      <c r="L164" s="145">
        <f t="shared" si="41"/>
        <v>0</v>
      </c>
      <c r="M164" s="161">
        <f t="shared" si="42"/>
        <v>0</v>
      </c>
      <c r="N164" s="55"/>
    </row>
    <row r="165" spans="1:14" ht="356.25" x14ac:dyDescent="0.2">
      <c r="A165" s="6" t="s">
        <v>18</v>
      </c>
      <c r="B165" s="87" t="s">
        <v>98</v>
      </c>
      <c r="C165" s="11" t="s">
        <v>205</v>
      </c>
      <c r="D165" s="8"/>
      <c r="E165" s="15"/>
      <c r="F165" s="9" t="s">
        <v>7</v>
      </c>
      <c r="G165" s="10">
        <v>200</v>
      </c>
      <c r="H165" s="135"/>
      <c r="I165" s="47"/>
      <c r="J165" s="48"/>
      <c r="K165" s="147">
        <f t="shared" si="40"/>
        <v>0</v>
      </c>
      <c r="L165" s="145">
        <f t="shared" si="41"/>
        <v>0</v>
      </c>
      <c r="M165" s="161">
        <f t="shared" si="42"/>
        <v>0</v>
      </c>
      <c r="N165" s="55"/>
    </row>
    <row r="166" spans="1:14" ht="28.5" x14ac:dyDescent="0.2">
      <c r="A166" s="6" t="s">
        <v>19</v>
      </c>
      <c r="B166" s="87" t="s">
        <v>112</v>
      </c>
      <c r="C166" s="11"/>
      <c r="D166" s="8"/>
      <c r="E166" s="15"/>
      <c r="F166" s="9" t="s">
        <v>7</v>
      </c>
      <c r="G166" s="9">
        <v>60</v>
      </c>
      <c r="H166" s="135"/>
      <c r="I166" s="47"/>
      <c r="J166" s="48"/>
      <c r="K166" s="147">
        <f t="shared" si="40"/>
        <v>0</v>
      </c>
      <c r="L166" s="145">
        <f t="shared" si="41"/>
        <v>0</v>
      </c>
      <c r="M166" s="161">
        <f t="shared" si="42"/>
        <v>0</v>
      </c>
      <c r="N166" s="55"/>
    </row>
    <row r="167" spans="1:14" ht="28.5" x14ac:dyDescent="0.2">
      <c r="A167" s="6" t="s">
        <v>20</v>
      </c>
      <c r="B167" s="7" t="s">
        <v>113</v>
      </c>
      <c r="C167" s="11"/>
      <c r="D167" s="8"/>
      <c r="E167" s="15"/>
      <c r="F167" s="9" t="s">
        <v>7</v>
      </c>
      <c r="G167" s="9">
        <v>50</v>
      </c>
      <c r="H167" s="135"/>
      <c r="I167" s="47"/>
      <c r="J167" s="48"/>
      <c r="K167" s="147">
        <f t="shared" si="40"/>
        <v>0</v>
      </c>
      <c r="L167" s="145">
        <f t="shared" si="41"/>
        <v>0</v>
      </c>
      <c r="M167" s="161">
        <f t="shared" si="42"/>
        <v>0</v>
      </c>
      <c r="N167" s="55"/>
    </row>
    <row r="168" spans="1:14" ht="57" x14ac:dyDescent="0.2">
      <c r="A168" s="6" t="s">
        <v>21</v>
      </c>
      <c r="B168" s="87" t="s">
        <v>114</v>
      </c>
      <c r="C168" s="11"/>
      <c r="D168" s="8"/>
      <c r="E168" s="15"/>
      <c r="F168" s="9" t="s">
        <v>7</v>
      </c>
      <c r="G168" s="9">
        <v>200</v>
      </c>
      <c r="H168" s="135"/>
      <c r="I168" s="47"/>
      <c r="J168" s="48"/>
      <c r="K168" s="147">
        <f t="shared" si="40"/>
        <v>0</v>
      </c>
      <c r="L168" s="145">
        <f t="shared" si="41"/>
        <v>0</v>
      </c>
      <c r="M168" s="161">
        <f t="shared" si="42"/>
        <v>0</v>
      </c>
      <c r="N168" s="55"/>
    </row>
    <row r="169" spans="1:14" ht="71.25" x14ac:dyDescent="0.2">
      <c r="A169" s="6" t="s">
        <v>22</v>
      </c>
      <c r="B169" s="87" t="s">
        <v>115</v>
      </c>
      <c r="C169" s="11"/>
      <c r="D169" s="8"/>
      <c r="E169" s="15"/>
      <c r="F169" s="9" t="s">
        <v>7</v>
      </c>
      <c r="G169" s="9">
        <v>300</v>
      </c>
      <c r="H169" s="135"/>
      <c r="I169" s="47"/>
      <c r="J169" s="48"/>
      <c r="K169" s="147">
        <f t="shared" si="40"/>
        <v>0</v>
      </c>
      <c r="L169" s="145">
        <f t="shared" si="41"/>
        <v>0</v>
      </c>
      <c r="M169" s="161">
        <f t="shared" si="42"/>
        <v>0</v>
      </c>
      <c r="N169" s="55"/>
    </row>
    <row r="170" spans="1:14" ht="71.25" x14ac:dyDescent="0.25">
      <c r="A170" s="195" t="s">
        <v>38</v>
      </c>
      <c r="B170" s="79" t="s">
        <v>116</v>
      </c>
      <c r="C170" s="189"/>
      <c r="D170" s="94"/>
      <c r="E170" s="95"/>
      <c r="F170" s="9" t="s">
        <v>7</v>
      </c>
      <c r="G170" s="96">
        <v>5000</v>
      </c>
      <c r="H170" s="180"/>
      <c r="I170" s="47"/>
      <c r="J170" s="48"/>
      <c r="K170" s="147">
        <f t="shared" si="40"/>
        <v>0</v>
      </c>
      <c r="L170" s="145">
        <f t="shared" si="41"/>
        <v>0</v>
      </c>
      <c r="M170" s="161">
        <f t="shared" si="42"/>
        <v>0</v>
      </c>
      <c r="N170" s="55"/>
    </row>
    <row r="171" spans="1:14" s="91" customFormat="1" ht="99.75" x14ac:dyDescent="0.25">
      <c r="A171" s="195" t="s">
        <v>39</v>
      </c>
      <c r="B171" s="79" t="s">
        <v>117</v>
      </c>
      <c r="C171" s="189"/>
      <c r="D171" s="94"/>
      <c r="E171" s="95"/>
      <c r="F171" s="9" t="s">
        <v>7</v>
      </c>
      <c r="G171" s="96">
        <v>50</v>
      </c>
      <c r="H171" s="179"/>
      <c r="I171" s="47"/>
      <c r="J171" s="48"/>
      <c r="K171" s="147">
        <f t="shared" si="40"/>
        <v>0</v>
      </c>
      <c r="L171" s="145">
        <f t="shared" si="41"/>
        <v>0</v>
      </c>
      <c r="M171" s="161">
        <f t="shared" si="42"/>
        <v>0</v>
      </c>
      <c r="N171" s="55"/>
    </row>
    <row r="172" spans="1:14" s="92" customFormat="1" ht="57" x14ac:dyDescent="0.25">
      <c r="A172" s="195" t="s">
        <v>40</v>
      </c>
      <c r="B172" s="79" t="s">
        <v>118</v>
      </c>
      <c r="C172" s="189"/>
      <c r="D172" s="94"/>
      <c r="E172" s="95"/>
      <c r="F172" s="9" t="s">
        <v>7</v>
      </c>
      <c r="G172" s="96">
        <v>2</v>
      </c>
      <c r="H172" s="180"/>
      <c r="I172" s="47"/>
      <c r="J172" s="48"/>
      <c r="K172" s="147">
        <f t="shared" si="40"/>
        <v>0</v>
      </c>
      <c r="L172" s="145">
        <f t="shared" si="41"/>
        <v>0</v>
      </c>
      <c r="M172" s="161">
        <f t="shared" si="42"/>
        <v>0</v>
      </c>
      <c r="N172" s="55"/>
    </row>
    <row r="173" spans="1:14" s="92" customFormat="1" ht="71.25" x14ac:dyDescent="0.25">
      <c r="A173" s="195" t="s">
        <v>41</v>
      </c>
      <c r="B173" s="79" t="s">
        <v>119</v>
      </c>
      <c r="C173" s="189"/>
      <c r="D173" s="94"/>
      <c r="E173" s="95"/>
      <c r="F173" s="9" t="s">
        <v>7</v>
      </c>
      <c r="G173" s="96">
        <v>30</v>
      </c>
      <c r="H173" s="180"/>
      <c r="I173" s="47"/>
      <c r="J173" s="48"/>
      <c r="K173" s="147">
        <f t="shared" si="40"/>
        <v>0</v>
      </c>
      <c r="L173" s="145">
        <f t="shared" si="41"/>
        <v>0</v>
      </c>
      <c r="M173" s="161">
        <f t="shared" si="42"/>
        <v>0</v>
      </c>
      <c r="N173" s="55"/>
    </row>
    <row r="174" spans="1:14" s="91" customFormat="1" ht="71.25" x14ac:dyDescent="0.25">
      <c r="A174" s="195" t="s">
        <v>42</v>
      </c>
      <c r="B174" s="79" t="s">
        <v>120</v>
      </c>
      <c r="C174" s="189"/>
      <c r="D174" s="94"/>
      <c r="E174" s="95"/>
      <c r="F174" s="9" t="s">
        <v>7</v>
      </c>
      <c r="G174" s="96">
        <v>50</v>
      </c>
      <c r="H174" s="180"/>
      <c r="I174" s="47"/>
      <c r="J174" s="48"/>
      <c r="K174" s="147">
        <f t="shared" si="40"/>
        <v>0</v>
      </c>
      <c r="L174" s="145">
        <f t="shared" si="41"/>
        <v>0</v>
      </c>
      <c r="M174" s="161">
        <f t="shared" si="42"/>
        <v>0</v>
      </c>
      <c r="N174" s="55"/>
    </row>
    <row r="175" spans="1:14" s="91" customFormat="1" ht="15" x14ac:dyDescent="0.25">
      <c r="A175" s="190"/>
      <c r="B175" s="90"/>
      <c r="C175" s="190"/>
      <c r="D175" s="35"/>
      <c r="E175" s="71"/>
      <c r="F175" s="71"/>
      <c r="G175" s="86"/>
      <c r="H175" s="200" t="s">
        <v>5</v>
      </c>
      <c r="I175" s="251"/>
      <c r="J175" s="251"/>
      <c r="K175" s="174">
        <f>SUM(K160:K174)</f>
        <v>0</v>
      </c>
      <c r="L175" s="154">
        <f>SUM(L160:L174)</f>
        <v>0</v>
      </c>
      <c r="M175" s="166">
        <f>SUM(M160:M174)</f>
        <v>0</v>
      </c>
      <c r="N175" s="93"/>
    </row>
    <row r="176" spans="1:14" ht="15" x14ac:dyDescent="0.25">
      <c r="A176" s="190"/>
      <c r="B176" s="35"/>
      <c r="C176" s="190"/>
      <c r="D176" s="35"/>
      <c r="E176" s="71"/>
      <c r="F176" s="71"/>
      <c r="G176" s="86"/>
      <c r="H176" s="136"/>
      <c r="I176" s="77"/>
      <c r="J176" s="77"/>
      <c r="K176" s="175"/>
      <c r="L176" s="155"/>
      <c r="M176" s="167"/>
      <c r="N176" s="78"/>
    </row>
    <row r="178" spans="1:14" ht="15" x14ac:dyDescent="0.25">
      <c r="A178" s="183" t="s">
        <v>92</v>
      </c>
      <c r="B178" s="88"/>
    </row>
    <row r="179" spans="1:14" ht="60" x14ac:dyDescent="0.2">
      <c r="A179" s="25" t="s">
        <v>0</v>
      </c>
      <c r="B179" s="25" t="s">
        <v>11</v>
      </c>
      <c r="C179" s="25" t="s">
        <v>56</v>
      </c>
      <c r="D179" s="198" t="s">
        <v>12</v>
      </c>
      <c r="E179" s="198" t="s">
        <v>50</v>
      </c>
      <c r="F179" s="25" t="s">
        <v>6</v>
      </c>
      <c r="G179" s="41" t="s">
        <v>8</v>
      </c>
      <c r="H179" s="139" t="s">
        <v>9</v>
      </c>
      <c r="I179" s="42" t="s">
        <v>10</v>
      </c>
      <c r="J179" s="43" t="s">
        <v>1</v>
      </c>
      <c r="K179" s="171" t="s">
        <v>2</v>
      </c>
      <c r="L179" s="130" t="s">
        <v>3</v>
      </c>
      <c r="M179" s="130" t="s">
        <v>4</v>
      </c>
      <c r="N179" s="44" t="s">
        <v>65</v>
      </c>
    </row>
    <row r="180" spans="1:14" ht="270.75" x14ac:dyDescent="0.2">
      <c r="A180" s="72" t="s">
        <v>13</v>
      </c>
      <c r="B180" s="16" t="s">
        <v>108</v>
      </c>
      <c r="C180" s="5"/>
      <c r="D180" s="45"/>
      <c r="E180" s="45"/>
      <c r="F180" s="45" t="s">
        <v>7</v>
      </c>
      <c r="G180" s="46">
        <v>200</v>
      </c>
      <c r="H180" s="131"/>
      <c r="I180" s="47"/>
      <c r="J180" s="48"/>
      <c r="K180" s="147">
        <f>G180*H180</f>
        <v>0</v>
      </c>
      <c r="L180" s="145">
        <f>M180-K180</f>
        <v>0</v>
      </c>
      <c r="M180" s="161">
        <f>G180*I180</f>
        <v>0</v>
      </c>
      <c r="N180" s="55"/>
    </row>
    <row r="181" spans="1:14" ht="71.25" x14ac:dyDescent="0.2">
      <c r="A181" s="72" t="s">
        <v>14</v>
      </c>
      <c r="B181" s="16" t="s">
        <v>109</v>
      </c>
      <c r="C181" s="45" t="s">
        <v>208</v>
      </c>
      <c r="D181" s="45"/>
      <c r="E181" s="45"/>
      <c r="F181" s="45" t="s">
        <v>7</v>
      </c>
      <c r="G181" s="46">
        <v>2000</v>
      </c>
      <c r="H181" s="134"/>
      <c r="I181" s="47"/>
      <c r="J181" s="48"/>
      <c r="K181" s="147">
        <f t="shared" ref="K181:K182" si="43">G181*H181</f>
        <v>0</v>
      </c>
      <c r="L181" s="145">
        <f t="shared" ref="L181:L182" si="44">M181-K181</f>
        <v>0</v>
      </c>
      <c r="M181" s="161">
        <f t="shared" ref="M181:M182" si="45">G181*I181</f>
        <v>0</v>
      </c>
      <c r="N181" s="80"/>
    </row>
    <row r="182" spans="1:14" ht="57" x14ac:dyDescent="0.2">
      <c r="A182" s="72" t="s">
        <v>15</v>
      </c>
      <c r="B182" s="16" t="s">
        <v>110</v>
      </c>
      <c r="C182" s="16"/>
      <c r="D182" s="45"/>
      <c r="E182" s="45"/>
      <c r="F182" s="45" t="s">
        <v>7</v>
      </c>
      <c r="G182" s="46">
        <v>2500</v>
      </c>
      <c r="H182" s="131"/>
      <c r="I182" s="47"/>
      <c r="J182" s="48"/>
      <c r="K182" s="147">
        <f t="shared" si="43"/>
        <v>0</v>
      </c>
      <c r="L182" s="145">
        <f t="shared" si="44"/>
        <v>0</v>
      </c>
      <c r="M182" s="161">
        <f t="shared" si="45"/>
        <v>0</v>
      </c>
      <c r="N182" s="55"/>
    </row>
    <row r="183" spans="1:14" ht="15" x14ac:dyDescent="0.2">
      <c r="A183" s="39"/>
      <c r="B183" s="17"/>
      <c r="C183" s="17"/>
      <c r="D183" s="39"/>
      <c r="E183" s="39"/>
      <c r="F183" s="67"/>
      <c r="G183" s="82"/>
      <c r="H183" s="200" t="s">
        <v>5</v>
      </c>
      <c r="I183" s="243"/>
      <c r="J183" s="244"/>
      <c r="K183" s="173">
        <f>SUM(K180:K182)</f>
        <v>0</v>
      </c>
      <c r="L183" s="138">
        <f>SUM(L180:L182)</f>
        <v>0</v>
      </c>
      <c r="M183" s="165">
        <f>SUM(M180:M182)</f>
        <v>0</v>
      </c>
    </row>
    <row r="186" spans="1:14" ht="15" x14ac:dyDescent="0.25">
      <c r="A186" s="183" t="s">
        <v>45</v>
      </c>
      <c r="B186" s="88"/>
    </row>
    <row r="187" spans="1:14" ht="72.75" customHeight="1" x14ac:dyDescent="0.2">
      <c r="A187" s="25" t="s">
        <v>0</v>
      </c>
      <c r="B187" s="25" t="s">
        <v>11</v>
      </c>
      <c r="C187" s="25" t="s">
        <v>56</v>
      </c>
      <c r="D187" s="198" t="s">
        <v>12</v>
      </c>
      <c r="E187" s="198" t="s">
        <v>50</v>
      </c>
      <c r="F187" s="25" t="s">
        <v>6</v>
      </c>
      <c r="G187" s="41" t="s">
        <v>8</v>
      </c>
      <c r="H187" s="139" t="s">
        <v>9</v>
      </c>
      <c r="I187" s="42" t="s">
        <v>10</v>
      </c>
      <c r="J187" s="43" t="s">
        <v>1</v>
      </c>
      <c r="K187" s="171" t="s">
        <v>2</v>
      </c>
      <c r="L187" s="130" t="s">
        <v>3</v>
      </c>
      <c r="M187" s="130" t="s">
        <v>4</v>
      </c>
      <c r="N187" s="44" t="s">
        <v>65</v>
      </c>
    </row>
    <row r="188" spans="1:14" ht="128.25" x14ac:dyDescent="0.2">
      <c r="A188" s="72">
        <v>1</v>
      </c>
      <c r="B188" s="16" t="s">
        <v>206</v>
      </c>
      <c r="C188" s="16" t="s">
        <v>207</v>
      </c>
      <c r="D188" s="45"/>
      <c r="E188" s="45"/>
      <c r="F188" s="45" t="s">
        <v>7</v>
      </c>
      <c r="G188" s="46">
        <v>30</v>
      </c>
      <c r="H188" s="131"/>
      <c r="I188" s="47"/>
      <c r="J188" s="48"/>
      <c r="K188" s="147">
        <f>G188*H188</f>
        <v>0</v>
      </c>
      <c r="L188" s="145">
        <f>M188-K188</f>
        <v>0</v>
      </c>
      <c r="M188" s="161">
        <f>G188*I188</f>
        <v>0</v>
      </c>
      <c r="N188" s="55"/>
    </row>
    <row r="189" spans="1:14" ht="15" x14ac:dyDescent="0.2">
      <c r="A189" s="39"/>
      <c r="B189" s="17"/>
      <c r="C189" s="17"/>
      <c r="D189" s="39"/>
      <c r="E189" s="39"/>
      <c r="F189" s="67"/>
      <c r="G189" s="82"/>
      <c r="H189" s="131" t="s">
        <v>5</v>
      </c>
      <c r="I189" s="243"/>
      <c r="J189" s="244"/>
      <c r="K189" s="173">
        <f>SUM(K188:K188)</f>
        <v>0</v>
      </c>
      <c r="L189" s="138">
        <f>SUM(L188:L188)</f>
        <v>0</v>
      </c>
      <c r="M189" s="165">
        <f>SUM(M188:M188)</f>
        <v>0</v>
      </c>
      <c r="N189" s="55"/>
    </row>
    <row r="193" spans="1:14" ht="15" x14ac:dyDescent="0.25">
      <c r="A193" s="183" t="s">
        <v>46</v>
      </c>
      <c r="B193" s="89"/>
    </row>
    <row r="194" spans="1:14" ht="60" x14ac:dyDescent="0.2">
      <c r="A194" s="25" t="s">
        <v>0</v>
      </c>
      <c r="B194" s="25" t="s">
        <v>11</v>
      </c>
      <c r="C194" s="25" t="s">
        <v>56</v>
      </c>
      <c r="D194" s="198" t="s">
        <v>12</v>
      </c>
      <c r="E194" s="198" t="s">
        <v>50</v>
      </c>
      <c r="F194" s="25" t="s">
        <v>6</v>
      </c>
      <c r="G194" s="41" t="s">
        <v>8</v>
      </c>
      <c r="H194" s="139" t="s">
        <v>9</v>
      </c>
      <c r="I194" s="42" t="s">
        <v>10</v>
      </c>
      <c r="J194" s="43" t="s">
        <v>1</v>
      </c>
      <c r="K194" s="171" t="s">
        <v>2</v>
      </c>
      <c r="L194" s="130" t="s">
        <v>3</v>
      </c>
      <c r="M194" s="130" t="s">
        <v>4</v>
      </c>
      <c r="N194" s="44" t="s">
        <v>65</v>
      </c>
    </row>
    <row r="195" spans="1:14" ht="15" customHeight="1" x14ac:dyDescent="0.2">
      <c r="A195" s="72">
        <v>1</v>
      </c>
      <c r="B195" s="16" t="s">
        <v>151</v>
      </c>
      <c r="C195" s="5"/>
      <c r="D195" s="45"/>
      <c r="E195" s="45"/>
      <c r="F195" s="45" t="s">
        <v>7</v>
      </c>
      <c r="G195" s="46">
        <v>10</v>
      </c>
      <c r="H195" s="131"/>
      <c r="I195" s="47"/>
      <c r="J195" s="48"/>
      <c r="K195" s="147">
        <f>G195*H195</f>
        <v>0</v>
      </c>
      <c r="L195" s="145">
        <f>M195-K195</f>
        <v>0</v>
      </c>
      <c r="M195" s="161">
        <f>G195*I195</f>
        <v>0</v>
      </c>
      <c r="N195" s="55"/>
    </row>
    <row r="196" spans="1:14" ht="15" customHeight="1" x14ac:dyDescent="0.2">
      <c r="A196" s="72">
        <v>2</v>
      </c>
      <c r="B196" s="16" t="s">
        <v>152</v>
      </c>
      <c r="C196" s="5"/>
      <c r="D196" s="45"/>
      <c r="E196" s="45"/>
      <c r="F196" s="45" t="s">
        <v>7</v>
      </c>
      <c r="G196" s="46">
        <v>5</v>
      </c>
      <c r="H196" s="134"/>
      <c r="I196" s="47"/>
      <c r="J196" s="48"/>
      <c r="K196" s="147">
        <f t="shared" ref="K196:K201" si="46">G196*H196</f>
        <v>0</v>
      </c>
      <c r="L196" s="145">
        <f t="shared" ref="L196:L201" si="47">M196-K196</f>
        <v>0</v>
      </c>
      <c r="M196" s="161">
        <f t="shared" ref="M196:M201" si="48">G196*I196</f>
        <v>0</v>
      </c>
      <c r="N196" s="80"/>
    </row>
    <row r="197" spans="1:14" ht="28.5" x14ac:dyDescent="0.2">
      <c r="A197" s="72">
        <v>3</v>
      </c>
      <c r="B197" s="16" t="s">
        <v>153</v>
      </c>
      <c r="C197" s="5"/>
      <c r="D197" s="45"/>
      <c r="E197" s="45"/>
      <c r="F197" s="45" t="s">
        <v>7</v>
      </c>
      <c r="G197" s="46">
        <v>10</v>
      </c>
      <c r="H197" s="131"/>
      <c r="I197" s="47"/>
      <c r="J197" s="48"/>
      <c r="K197" s="147">
        <f t="shared" si="46"/>
        <v>0</v>
      </c>
      <c r="L197" s="145">
        <f t="shared" si="47"/>
        <v>0</v>
      </c>
      <c r="M197" s="161">
        <f t="shared" si="48"/>
        <v>0</v>
      </c>
      <c r="N197" s="55"/>
    </row>
    <row r="198" spans="1:14" s="92" customFormat="1" ht="14.25" customHeight="1" x14ac:dyDescent="0.2">
      <c r="A198" s="72">
        <v>4</v>
      </c>
      <c r="B198" s="16" t="s">
        <v>154</v>
      </c>
      <c r="C198" s="5"/>
      <c r="D198" s="45"/>
      <c r="E198" s="45"/>
      <c r="F198" s="45" t="s">
        <v>7</v>
      </c>
      <c r="G198" s="46">
        <v>1000</v>
      </c>
      <c r="H198" s="131"/>
      <c r="I198" s="47"/>
      <c r="J198" s="48"/>
      <c r="K198" s="147">
        <f t="shared" si="46"/>
        <v>0</v>
      </c>
      <c r="L198" s="145">
        <f t="shared" si="47"/>
        <v>0</v>
      </c>
      <c r="M198" s="161">
        <f t="shared" si="48"/>
        <v>0</v>
      </c>
      <c r="N198" s="55" t="s">
        <v>68</v>
      </c>
    </row>
    <row r="199" spans="1:14" s="92" customFormat="1" ht="14.25" customHeight="1" x14ac:dyDescent="0.2">
      <c r="A199" s="72">
        <v>5</v>
      </c>
      <c r="B199" s="16" t="s">
        <v>155</v>
      </c>
      <c r="C199" s="5"/>
      <c r="D199" s="45"/>
      <c r="E199" s="45"/>
      <c r="F199" s="45" t="s">
        <v>7</v>
      </c>
      <c r="G199" s="46">
        <v>10</v>
      </c>
      <c r="H199" s="131"/>
      <c r="I199" s="47"/>
      <c r="J199" s="48"/>
      <c r="K199" s="147">
        <f t="shared" si="46"/>
        <v>0</v>
      </c>
      <c r="L199" s="145">
        <f t="shared" si="47"/>
        <v>0</v>
      </c>
      <c r="M199" s="161">
        <f t="shared" si="48"/>
        <v>0</v>
      </c>
      <c r="N199" s="55"/>
    </row>
    <row r="200" spans="1:14" ht="28.5" customHeight="1" x14ac:dyDescent="0.2">
      <c r="A200" s="97">
        <v>6</v>
      </c>
      <c r="B200" s="28" t="s">
        <v>245</v>
      </c>
      <c r="C200" s="16" t="s">
        <v>246</v>
      </c>
      <c r="D200" s="98"/>
      <c r="E200" s="98"/>
      <c r="F200" s="45" t="s">
        <v>7</v>
      </c>
      <c r="G200" s="99">
        <v>50</v>
      </c>
      <c r="H200" s="137"/>
      <c r="I200" s="47"/>
      <c r="J200" s="48"/>
      <c r="K200" s="147">
        <f t="shared" si="46"/>
        <v>0</v>
      </c>
      <c r="L200" s="145">
        <f t="shared" si="47"/>
        <v>0</v>
      </c>
      <c r="M200" s="161">
        <f t="shared" si="48"/>
        <v>0</v>
      </c>
      <c r="N200" s="55" t="s">
        <v>80</v>
      </c>
    </row>
    <row r="201" spans="1:14" s="92" customFormat="1" ht="14.25" customHeight="1" x14ac:dyDescent="0.2">
      <c r="A201" s="97">
        <v>7</v>
      </c>
      <c r="B201" s="55" t="s">
        <v>157</v>
      </c>
      <c r="C201" s="5"/>
      <c r="D201" s="98"/>
      <c r="E201" s="98"/>
      <c r="F201" s="45" t="s">
        <v>7</v>
      </c>
      <c r="G201" s="99">
        <v>300</v>
      </c>
      <c r="H201" s="137"/>
      <c r="I201" s="47"/>
      <c r="J201" s="48"/>
      <c r="K201" s="147">
        <f t="shared" si="46"/>
        <v>0</v>
      </c>
      <c r="L201" s="145">
        <f t="shared" si="47"/>
        <v>0</v>
      </c>
      <c r="M201" s="161">
        <f t="shared" si="48"/>
        <v>0</v>
      </c>
      <c r="N201" s="55"/>
    </row>
    <row r="202" spans="1:14" ht="15" x14ac:dyDescent="0.2">
      <c r="A202" s="196"/>
      <c r="B202" s="78"/>
      <c r="C202" s="192"/>
      <c r="D202" s="78"/>
      <c r="E202" s="78"/>
      <c r="F202" s="78"/>
      <c r="G202" s="193"/>
      <c r="H202" s="131" t="s">
        <v>5</v>
      </c>
      <c r="I202" s="242"/>
      <c r="J202" s="242"/>
      <c r="K202" s="173">
        <f>SUM(K196:K198)</f>
        <v>0</v>
      </c>
      <c r="L202" s="138">
        <f>SUM(L196:L198)</f>
        <v>0</v>
      </c>
      <c r="M202" s="165">
        <f>SUM(M196:M198)</f>
        <v>0</v>
      </c>
      <c r="N202" s="55"/>
    </row>
    <row r="203" spans="1:14" ht="15" x14ac:dyDescent="0.25">
      <c r="B203" s="194" t="s">
        <v>240</v>
      </c>
    </row>
    <row r="204" spans="1:14" ht="30" x14ac:dyDescent="0.2">
      <c r="B204" s="191" t="s">
        <v>156</v>
      </c>
    </row>
    <row r="206" spans="1:14" ht="15" x14ac:dyDescent="0.25">
      <c r="A206" s="183" t="s">
        <v>47</v>
      </c>
      <c r="B206" s="89"/>
    </row>
    <row r="207" spans="1:14" s="199" customFormat="1" ht="60" x14ac:dyDescent="0.25">
      <c r="A207" s="25" t="s">
        <v>0</v>
      </c>
      <c r="B207" s="25" t="s">
        <v>11</v>
      </c>
      <c r="C207" s="25" t="s">
        <v>56</v>
      </c>
      <c r="D207" s="198" t="s">
        <v>12</v>
      </c>
      <c r="E207" s="198" t="s">
        <v>50</v>
      </c>
      <c r="F207" s="25" t="s">
        <v>6</v>
      </c>
      <c r="G207" s="41" t="s">
        <v>8</v>
      </c>
      <c r="H207" s="139" t="s">
        <v>9</v>
      </c>
      <c r="I207" s="42" t="s">
        <v>10</v>
      </c>
      <c r="J207" s="43" t="s">
        <v>1</v>
      </c>
      <c r="K207" s="171" t="s">
        <v>2</v>
      </c>
      <c r="L207" s="130" t="s">
        <v>3</v>
      </c>
      <c r="M207" s="130" t="s">
        <v>4</v>
      </c>
      <c r="N207" s="44" t="s">
        <v>65</v>
      </c>
    </row>
    <row r="208" spans="1:14" ht="132.75" customHeight="1" x14ac:dyDescent="0.2">
      <c r="A208" s="72">
        <v>1</v>
      </c>
      <c r="B208" s="101" t="s">
        <v>158</v>
      </c>
      <c r="C208" s="118" t="s">
        <v>244</v>
      </c>
      <c r="D208" s="45"/>
      <c r="E208" s="45"/>
      <c r="F208" s="45" t="s">
        <v>7</v>
      </c>
      <c r="G208" s="46">
        <v>400</v>
      </c>
      <c r="H208" s="131"/>
      <c r="I208" s="47"/>
      <c r="J208" s="48"/>
      <c r="K208" s="147">
        <f>G208*H208</f>
        <v>0</v>
      </c>
      <c r="L208" s="145">
        <f>M208-K208</f>
        <v>0</v>
      </c>
      <c r="M208" s="161">
        <f>G208*I208</f>
        <v>0</v>
      </c>
      <c r="N208" s="55"/>
    </row>
    <row r="209" spans="1:14" s="92" customFormat="1" ht="57" x14ac:dyDescent="0.2">
      <c r="A209" s="72">
        <v>2</v>
      </c>
      <c r="B209" s="101" t="s">
        <v>161</v>
      </c>
      <c r="C209" s="108"/>
      <c r="D209" s="45"/>
      <c r="E209" s="45"/>
      <c r="F209" s="45" t="s">
        <v>7</v>
      </c>
      <c r="G209" s="46">
        <v>800</v>
      </c>
      <c r="H209" s="131"/>
      <c r="I209" s="47"/>
      <c r="J209" s="48"/>
      <c r="K209" s="147">
        <f t="shared" ref="K209:K210" si="49">G209*H209</f>
        <v>0</v>
      </c>
      <c r="L209" s="145">
        <f t="shared" ref="L209:L210" si="50">M209-K209</f>
        <v>0</v>
      </c>
      <c r="M209" s="161">
        <f t="shared" ref="M209:M210" si="51">G209*I209</f>
        <v>0</v>
      </c>
      <c r="N209" s="49" t="s">
        <v>68</v>
      </c>
    </row>
    <row r="210" spans="1:14" ht="28.5" x14ac:dyDescent="0.2">
      <c r="A210" s="72">
        <v>2</v>
      </c>
      <c r="B210" s="100" t="s">
        <v>159</v>
      </c>
      <c r="C210" s="5"/>
      <c r="D210" s="45"/>
      <c r="E210" s="45"/>
      <c r="F210" s="45" t="s">
        <v>7</v>
      </c>
      <c r="G210" s="46">
        <v>5000</v>
      </c>
      <c r="H210" s="134"/>
      <c r="I210" s="47"/>
      <c r="J210" s="48"/>
      <c r="K210" s="147">
        <f t="shared" si="49"/>
        <v>0</v>
      </c>
      <c r="L210" s="145">
        <f t="shared" si="50"/>
        <v>0</v>
      </c>
      <c r="M210" s="161">
        <f t="shared" si="51"/>
        <v>0</v>
      </c>
      <c r="N210" s="80"/>
    </row>
    <row r="211" spans="1:14" ht="15" x14ac:dyDescent="0.2">
      <c r="A211" s="39"/>
      <c r="B211" s="17"/>
      <c r="C211" s="17"/>
      <c r="D211" s="39"/>
      <c r="E211" s="39"/>
      <c r="F211" s="67"/>
      <c r="G211" s="82"/>
      <c r="H211" s="131" t="s">
        <v>5</v>
      </c>
      <c r="I211" s="243"/>
      <c r="J211" s="244"/>
      <c r="K211" s="173">
        <f>SUM(K208:K210)</f>
        <v>0</v>
      </c>
      <c r="L211" s="138">
        <f>SUM(L208:L210)</f>
        <v>0</v>
      </c>
      <c r="M211" s="165">
        <f>SUM(M208:M210)</f>
        <v>0</v>
      </c>
    </row>
    <row r="214" spans="1:14" ht="12.75" x14ac:dyDescent="0.2">
      <c r="A214" s="197" t="s">
        <v>212</v>
      </c>
      <c r="B214" s="103"/>
      <c r="C214" s="103"/>
      <c r="D214" s="102"/>
      <c r="E214" s="102"/>
      <c r="F214" s="109"/>
      <c r="G214" s="106"/>
      <c r="H214" s="144"/>
      <c r="I214" s="107"/>
      <c r="J214" s="104"/>
      <c r="K214" s="176"/>
      <c r="L214" s="156"/>
      <c r="M214" s="168"/>
      <c r="N214" s="105"/>
    </row>
    <row r="215" spans="1:14" ht="60" x14ac:dyDescent="0.2">
      <c r="A215" s="25" t="s">
        <v>0</v>
      </c>
      <c r="B215" s="25" t="s">
        <v>11</v>
      </c>
      <c r="C215" s="25" t="s">
        <v>56</v>
      </c>
      <c r="D215" s="198" t="s">
        <v>12</v>
      </c>
      <c r="E215" s="198" t="s">
        <v>50</v>
      </c>
      <c r="F215" s="25" t="s">
        <v>6</v>
      </c>
      <c r="G215" s="41" t="s">
        <v>8</v>
      </c>
      <c r="H215" s="139" t="s">
        <v>9</v>
      </c>
      <c r="I215" s="42" t="s">
        <v>10</v>
      </c>
      <c r="J215" s="43" t="s">
        <v>1</v>
      </c>
      <c r="K215" s="171" t="s">
        <v>2</v>
      </c>
      <c r="L215" s="130" t="s">
        <v>3</v>
      </c>
      <c r="M215" s="130" t="s">
        <v>4</v>
      </c>
      <c r="N215" s="44" t="s">
        <v>65</v>
      </c>
    </row>
    <row r="216" spans="1:14" ht="28.5" x14ac:dyDescent="0.2">
      <c r="A216" s="120">
        <v>1</v>
      </c>
      <c r="B216" s="34" t="s">
        <v>210</v>
      </c>
      <c r="C216" s="34" t="s">
        <v>211</v>
      </c>
      <c r="D216" s="110"/>
      <c r="E216" s="111"/>
      <c r="F216" s="120" t="s">
        <v>7</v>
      </c>
      <c r="G216" s="121">
        <v>120</v>
      </c>
      <c r="H216" s="145"/>
      <c r="I216" s="181"/>
      <c r="J216" s="48"/>
      <c r="K216" s="177">
        <f>G216*H216</f>
        <v>0</v>
      </c>
      <c r="L216" s="157">
        <f>M216-K216</f>
        <v>0</v>
      </c>
      <c r="M216" s="169">
        <f>G216*I216</f>
        <v>0</v>
      </c>
      <c r="N216" s="122" t="s">
        <v>160</v>
      </c>
    </row>
    <row r="217" spans="1:14" ht="15" x14ac:dyDescent="0.2">
      <c r="A217" s="112"/>
      <c r="B217" s="113"/>
      <c r="C217" s="113"/>
      <c r="D217" s="114"/>
      <c r="E217" s="114"/>
      <c r="F217" s="123"/>
      <c r="G217" s="124"/>
      <c r="H217" s="131" t="s">
        <v>5</v>
      </c>
      <c r="I217" s="125"/>
      <c r="J217" s="126"/>
      <c r="K217" s="178">
        <f>SUM(K216:K216)</f>
        <v>0</v>
      </c>
      <c r="L217" s="158">
        <f>SUM(L216:L216)</f>
        <v>0</v>
      </c>
      <c r="M217" s="158">
        <f>SUM(M216:M216)</f>
        <v>0</v>
      </c>
      <c r="N217" s="127"/>
    </row>
    <row r="220" spans="1:14" ht="12.75" x14ac:dyDescent="0.2">
      <c r="A220" s="197" t="s">
        <v>48</v>
      </c>
      <c r="B220" s="103"/>
      <c r="C220" s="103"/>
      <c r="D220" s="102"/>
      <c r="E220" s="102"/>
      <c r="F220" s="109"/>
      <c r="G220" s="106"/>
      <c r="H220" s="144"/>
      <c r="I220" s="107"/>
      <c r="J220" s="104"/>
      <c r="K220" s="176"/>
      <c r="L220" s="156"/>
      <c r="M220" s="168"/>
      <c r="N220" s="105"/>
    </row>
    <row r="221" spans="1:14" ht="60" x14ac:dyDescent="0.2">
      <c r="A221" s="25" t="s">
        <v>0</v>
      </c>
      <c r="B221" s="25" t="s">
        <v>11</v>
      </c>
      <c r="C221" s="25" t="s">
        <v>56</v>
      </c>
      <c r="D221" s="198" t="s">
        <v>12</v>
      </c>
      <c r="E221" s="198" t="s">
        <v>50</v>
      </c>
      <c r="F221" s="25" t="s">
        <v>6</v>
      </c>
      <c r="G221" s="41" t="s">
        <v>8</v>
      </c>
      <c r="H221" s="139" t="s">
        <v>9</v>
      </c>
      <c r="I221" s="42" t="s">
        <v>10</v>
      </c>
      <c r="J221" s="43" t="s">
        <v>1</v>
      </c>
      <c r="K221" s="171" t="s">
        <v>2</v>
      </c>
      <c r="L221" s="130" t="s">
        <v>3</v>
      </c>
      <c r="M221" s="130" t="s">
        <v>4</v>
      </c>
      <c r="N221" s="44" t="s">
        <v>65</v>
      </c>
    </row>
    <row r="222" spans="1:14" ht="42.75" x14ac:dyDescent="0.2">
      <c r="A222" s="119">
        <v>1</v>
      </c>
      <c r="B222" s="34" t="s">
        <v>162</v>
      </c>
      <c r="C222" s="34" t="s">
        <v>209</v>
      </c>
      <c r="D222" s="110"/>
      <c r="E222" s="111"/>
      <c r="F222" s="120" t="s">
        <v>7</v>
      </c>
      <c r="G222" s="121">
        <v>1500</v>
      </c>
      <c r="H222" s="145"/>
      <c r="I222" s="181"/>
      <c r="J222" s="48"/>
      <c r="K222" s="177">
        <f>G222*H222</f>
        <v>0</v>
      </c>
      <c r="L222" s="157">
        <f>M222-K222</f>
        <v>0</v>
      </c>
      <c r="M222" s="169">
        <f>G222*I222</f>
        <v>0</v>
      </c>
      <c r="N222" s="122" t="s">
        <v>160</v>
      </c>
    </row>
    <row r="223" spans="1:14" ht="15" x14ac:dyDescent="0.2">
      <c r="A223" s="112"/>
      <c r="B223" s="113"/>
      <c r="C223" s="113"/>
      <c r="D223" s="114"/>
      <c r="E223" s="114"/>
      <c r="F223" s="123"/>
      <c r="G223" s="124"/>
      <c r="H223" s="131" t="s">
        <v>5</v>
      </c>
      <c r="I223" s="125"/>
      <c r="J223" s="126"/>
      <c r="K223" s="178">
        <f>SUM(K222:K222)</f>
        <v>0</v>
      </c>
      <c r="L223" s="158">
        <f>SUM(L222:L222)</f>
        <v>0</v>
      </c>
      <c r="M223" s="158">
        <f>SUM(M222:M222)</f>
        <v>0</v>
      </c>
      <c r="N223" s="127"/>
    </row>
    <row r="226" spans="1:14" s="92" customFormat="1" x14ac:dyDescent="0.2">
      <c r="A226" s="184"/>
      <c r="B226" s="26"/>
      <c r="C226" s="184"/>
      <c r="D226" s="26"/>
      <c r="E226" s="26"/>
      <c r="F226" s="26"/>
      <c r="G226" s="83"/>
      <c r="H226" s="129"/>
      <c r="I226" s="26"/>
      <c r="J226" s="50"/>
      <c r="K226" s="150"/>
      <c r="L226" s="150"/>
      <c r="M226" s="160"/>
      <c r="N226" s="26"/>
    </row>
    <row r="227" spans="1:14" s="92" customFormat="1" ht="12.75" x14ac:dyDescent="0.2">
      <c r="A227" s="197" t="s">
        <v>49</v>
      </c>
      <c r="B227" s="103"/>
      <c r="C227" s="103"/>
      <c r="D227" s="102"/>
      <c r="E227" s="102"/>
      <c r="F227" s="109"/>
      <c r="G227" s="106"/>
      <c r="H227" s="144"/>
      <c r="I227" s="107"/>
      <c r="J227" s="104"/>
      <c r="K227" s="176"/>
      <c r="L227" s="156"/>
      <c r="M227" s="168"/>
      <c r="N227" s="105"/>
    </row>
    <row r="228" spans="1:14" s="92" customFormat="1" ht="60" x14ac:dyDescent="0.2">
      <c r="A228" s="25" t="s">
        <v>0</v>
      </c>
      <c r="B228" s="25" t="s">
        <v>11</v>
      </c>
      <c r="C228" s="25" t="s">
        <v>56</v>
      </c>
      <c r="D228" s="198" t="s">
        <v>12</v>
      </c>
      <c r="E228" s="198" t="s">
        <v>50</v>
      </c>
      <c r="F228" s="25" t="s">
        <v>6</v>
      </c>
      <c r="G228" s="41" t="s">
        <v>8</v>
      </c>
      <c r="H228" s="139" t="s">
        <v>9</v>
      </c>
      <c r="I228" s="42" t="s">
        <v>10</v>
      </c>
      <c r="J228" s="43" t="s">
        <v>1</v>
      </c>
      <c r="K228" s="171" t="s">
        <v>2</v>
      </c>
      <c r="L228" s="130" t="s">
        <v>3</v>
      </c>
      <c r="M228" s="130" t="s">
        <v>4</v>
      </c>
      <c r="N228" s="44" t="s">
        <v>65</v>
      </c>
    </row>
    <row r="229" spans="1:14" s="92" customFormat="1" ht="28.5" x14ac:dyDescent="0.2">
      <c r="A229" s="119">
        <v>1</v>
      </c>
      <c r="B229" s="34" t="s">
        <v>194</v>
      </c>
      <c r="C229" s="34" t="s">
        <v>216</v>
      </c>
      <c r="D229" s="110"/>
      <c r="E229" s="111"/>
      <c r="F229" s="120" t="s">
        <v>7</v>
      </c>
      <c r="G229" s="121">
        <v>250</v>
      </c>
      <c r="H229" s="145"/>
      <c r="I229" s="181"/>
      <c r="J229" s="48"/>
      <c r="K229" s="177">
        <f>G229*H229</f>
        <v>0</v>
      </c>
      <c r="L229" s="157">
        <f>M229-K229</f>
        <v>0</v>
      </c>
      <c r="M229" s="169">
        <f>G229*I229</f>
        <v>0</v>
      </c>
      <c r="N229" s="122" t="s">
        <v>195</v>
      </c>
    </row>
    <row r="230" spans="1:14" s="92" customFormat="1" ht="15" x14ac:dyDescent="0.2">
      <c r="A230" s="112"/>
      <c r="B230" s="113"/>
      <c r="C230" s="113"/>
      <c r="D230" s="114"/>
      <c r="E230" s="114"/>
      <c r="F230" s="123"/>
      <c r="G230" s="124"/>
      <c r="H230" s="131" t="s">
        <v>5</v>
      </c>
      <c r="I230" s="125"/>
      <c r="J230" s="126"/>
      <c r="K230" s="178">
        <f>SUM(K229:K229)</f>
        <v>0</v>
      </c>
      <c r="L230" s="158">
        <f>SUM(L229:L229)</f>
        <v>0</v>
      </c>
      <c r="M230" s="158">
        <f>SUM(M229:M229)</f>
        <v>0</v>
      </c>
      <c r="N230" s="127"/>
    </row>
    <row r="231" spans="1:14" s="92" customFormat="1" ht="15" x14ac:dyDescent="0.2">
      <c r="A231" s="112"/>
      <c r="B231" s="113"/>
      <c r="C231" s="113"/>
      <c r="D231" s="114"/>
      <c r="E231" s="114"/>
      <c r="F231" s="123"/>
      <c r="G231" s="124"/>
      <c r="H231" s="201"/>
      <c r="I231" s="125"/>
      <c r="J231" s="126"/>
      <c r="K231" s="202"/>
      <c r="L231" s="203"/>
      <c r="M231" s="203"/>
      <c r="N231" s="127"/>
    </row>
    <row r="232" spans="1:14" s="92" customFormat="1" ht="15" x14ac:dyDescent="0.25">
      <c r="A232" s="183" t="s">
        <v>186</v>
      </c>
      <c r="B232" s="89"/>
      <c r="C232" s="184"/>
      <c r="D232" s="26"/>
      <c r="E232" s="26"/>
      <c r="F232" s="26"/>
      <c r="G232" s="83"/>
      <c r="H232" s="129"/>
      <c r="I232" s="26"/>
      <c r="J232" s="50"/>
      <c r="K232" s="150"/>
      <c r="L232" s="150"/>
      <c r="M232" s="160"/>
      <c r="N232" s="26"/>
    </row>
    <row r="233" spans="1:14" s="92" customFormat="1" ht="60" x14ac:dyDescent="0.2">
      <c r="A233" s="25" t="s">
        <v>0</v>
      </c>
      <c r="B233" s="25" t="s">
        <v>11</v>
      </c>
      <c r="C233" s="25" t="s">
        <v>56</v>
      </c>
      <c r="D233" s="198" t="s">
        <v>12</v>
      </c>
      <c r="E233" s="198" t="s">
        <v>50</v>
      </c>
      <c r="F233" s="25" t="s">
        <v>6</v>
      </c>
      <c r="G233" s="41" t="s">
        <v>8</v>
      </c>
      <c r="H233" s="139" t="s">
        <v>9</v>
      </c>
      <c r="I233" s="42" t="s">
        <v>10</v>
      </c>
      <c r="J233" s="43" t="s">
        <v>1</v>
      </c>
      <c r="K233" s="171" t="s">
        <v>2</v>
      </c>
      <c r="L233" s="130" t="s">
        <v>3</v>
      </c>
      <c r="M233" s="130" t="s">
        <v>4</v>
      </c>
      <c r="N233" s="44" t="s">
        <v>65</v>
      </c>
    </row>
    <row r="234" spans="1:14" s="92" customFormat="1" ht="42.75" x14ac:dyDescent="0.2">
      <c r="A234" s="72">
        <v>1</v>
      </c>
      <c r="B234" s="101" t="s">
        <v>215</v>
      </c>
      <c r="C234" s="118" t="s">
        <v>217</v>
      </c>
      <c r="D234" s="45"/>
      <c r="E234" s="45"/>
      <c r="F234" s="45" t="s">
        <v>7</v>
      </c>
      <c r="G234" s="46">
        <v>16</v>
      </c>
      <c r="H234" s="131"/>
      <c r="I234" s="47"/>
      <c r="J234" s="48"/>
      <c r="K234" s="147">
        <f>G234*H234</f>
        <v>0</v>
      </c>
      <c r="L234" s="145">
        <f>M234-K234</f>
        <v>0</v>
      </c>
      <c r="M234" s="161">
        <f>G234*I234</f>
        <v>0</v>
      </c>
      <c r="N234" s="208" t="s">
        <v>219</v>
      </c>
    </row>
    <row r="235" spans="1:14" s="92" customFormat="1" ht="42.75" x14ac:dyDescent="0.2">
      <c r="A235" s="72">
        <v>2</v>
      </c>
      <c r="B235" s="101" t="s">
        <v>218</v>
      </c>
      <c r="C235" s="118" t="s">
        <v>217</v>
      </c>
      <c r="D235" s="45"/>
      <c r="E235" s="45"/>
      <c r="F235" s="45" t="s">
        <v>7</v>
      </c>
      <c r="G235" s="46">
        <v>12</v>
      </c>
      <c r="H235" s="131"/>
      <c r="I235" s="47"/>
      <c r="J235" s="48"/>
      <c r="K235" s="147">
        <f t="shared" ref="K235" si="52">G235*H235</f>
        <v>0</v>
      </c>
      <c r="L235" s="145">
        <f t="shared" ref="L235" si="53">M235-K235</f>
        <v>0</v>
      </c>
      <c r="M235" s="161">
        <f t="shared" ref="M235" si="54">G235*I235</f>
        <v>0</v>
      </c>
      <c r="N235" s="49" t="s">
        <v>219</v>
      </c>
    </row>
    <row r="236" spans="1:14" s="92" customFormat="1" ht="15" x14ac:dyDescent="0.2">
      <c r="A236" s="39"/>
      <c r="B236" s="17"/>
      <c r="C236" s="17"/>
      <c r="D236" s="39"/>
      <c r="E236" s="39"/>
      <c r="F236" s="67"/>
      <c r="G236" s="82"/>
      <c r="H236" s="131" t="s">
        <v>5</v>
      </c>
      <c r="I236" s="243"/>
      <c r="J236" s="244"/>
      <c r="K236" s="173">
        <f>SUM(K234:K235)</f>
        <v>0</v>
      </c>
      <c r="L236" s="138">
        <f>SUM(L234:L235)</f>
        <v>0</v>
      </c>
      <c r="M236" s="165">
        <f>SUM(M234:M235)</f>
        <v>0</v>
      </c>
      <c r="N236" s="26"/>
    </row>
    <row r="237" spans="1:14" s="92" customFormat="1" ht="15" x14ac:dyDescent="0.2">
      <c r="A237" s="112"/>
      <c r="B237" s="113"/>
      <c r="C237" s="113"/>
      <c r="D237" s="114"/>
      <c r="E237" s="114"/>
      <c r="F237" s="123"/>
      <c r="G237" s="124"/>
      <c r="H237" s="201"/>
      <c r="I237" s="125"/>
      <c r="J237" s="126"/>
      <c r="K237" s="202"/>
      <c r="L237" s="203"/>
      <c r="M237" s="203"/>
      <c r="N237" s="127"/>
    </row>
    <row r="238" spans="1:14" s="92" customFormat="1" ht="12.75" x14ac:dyDescent="0.2">
      <c r="A238" s="197" t="s">
        <v>55</v>
      </c>
      <c r="B238" s="103"/>
      <c r="C238" s="103"/>
      <c r="D238" s="102"/>
      <c r="E238" s="102"/>
      <c r="F238" s="109"/>
      <c r="G238" s="106"/>
      <c r="H238" s="144"/>
      <c r="I238" s="107"/>
      <c r="J238" s="104"/>
      <c r="K238" s="176"/>
      <c r="L238" s="156"/>
      <c r="M238" s="168"/>
      <c r="N238" s="105"/>
    </row>
    <row r="239" spans="1:14" s="92" customFormat="1" ht="60" x14ac:dyDescent="0.2">
      <c r="A239" s="25" t="s">
        <v>0</v>
      </c>
      <c r="B239" s="25" t="s">
        <v>11</v>
      </c>
      <c r="C239" s="25" t="s">
        <v>56</v>
      </c>
      <c r="D239" s="198" t="s">
        <v>12</v>
      </c>
      <c r="E239" s="198" t="s">
        <v>50</v>
      </c>
      <c r="F239" s="25" t="s">
        <v>6</v>
      </c>
      <c r="G239" s="41" t="s">
        <v>8</v>
      </c>
      <c r="H239" s="139" t="s">
        <v>9</v>
      </c>
      <c r="I239" s="42" t="s">
        <v>10</v>
      </c>
      <c r="J239" s="43" t="s">
        <v>1</v>
      </c>
      <c r="K239" s="171" t="s">
        <v>2</v>
      </c>
      <c r="L239" s="130" t="s">
        <v>3</v>
      </c>
      <c r="M239" s="130" t="s">
        <v>4</v>
      </c>
      <c r="N239" s="44" t="s">
        <v>65</v>
      </c>
    </row>
    <row r="240" spans="1:14" s="92" customFormat="1" ht="99.75" x14ac:dyDescent="0.2">
      <c r="A240" s="119">
        <v>1</v>
      </c>
      <c r="B240" s="34" t="s">
        <v>247</v>
      </c>
      <c r="C240" s="34" t="s">
        <v>221</v>
      </c>
      <c r="D240" s="110"/>
      <c r="E240" s="111"/>
      <c r="F240" s="122" t="s">
        <v>248</v>
      </c>
      <c r="G240" s="121">
        <v>2500</v>
      </c>
      <c r="H240" s="145"/>
      <c r="I240" s="181"/>
      <c r="J240" s="48"/>
      <c r="K240" s="177">
        <f>G240*H240</f>
        <v>0</v>
      </c>
      <c r="L240" s="157">
        <f>M240-K240</f>
        <v>0</v>
      </c>
      <c r="M240" s="169">
        <f>G240*I240</f>
        <v>0</v>
      </c>
      <c r="N240" s="122" t="s">
        <v>219</v>
      </c>
    </row>
    <row r="241" spans="1:14" s="92" customFormat="1" ht="15" x14ac:dyDescent="0.2">
      <c r="A241" s="112"/>
      <c r="B241" s="113"/>
      <c r="C241" s="113"/>
      <c r="D241" s="114"/>
      <c r="E241" s="114"/>
      <c r="F241" s="123"/>
      <c r="G241" s="124"/>
      <c r="H241" s="131" t="s">
        <v>5</v>
      </c>
      <c r="I241" s="125"/>
      <c r="J241" s="126"/>
      <c r="K241" s="178">
        <f>SUM(K240:K240)</f>
        <v>0</v>
      </c>
      <c r="L241" s="158">
        <f>SUM(L240:L240)</f>
        <v>0</v>
      </c>
      <c r="M241" s="158">
        <f>SUM(M240:M240)</f>
        <v>0</v>
      </c>
      <c r="N241" s="127"/>
    </row>
    <row r="242" spans="1:14" s="92" customFormat="1" ht="15" x14ac:dyDescent="0.2">
      <c r="A242" s="112"/>
      <c r="B242" s="113"/>
      <c r="C242" s="113"/>
      <c r="D242" s="114"/>
      <c r="E242" s="114"/>
      <c r="F242" s="123"/>
      <c r="G242" s="124"/>
      <c r="H242" s="201"/>
      <c r="I242" s="125"/>
      <c r="J242" s="126"/>
      <c r="K242" s="202"/>
      <c r="L242" s="203"/>
      <c r="M242" s="203"/>
      <c r="N242" s="127"/>
    </row>
    <row r="243" spans="1:14" s="92" customFormat="1" ht="15" x14ac:dyDescent="0.25">
      <c r="A243" s="183" t="s">
        <v>214</v>
      </c>
      <c r="B243" s="89"/>
      <c r="C243" s="184"/>
      <c r="D243" s="26"/>
      <c r="E243" s="26"/>
      <c r="F243" s="26"/>
      <c r="G243" s="83"/>
      <c r="H243" s="129"/>
      <c r="I243" s="26"/>
      <c r="J243" s="50"/>
      <c r="K243" s="150"/>
      <c r="L243" s="150"/>
      <c r="M243" s="160"/>
      <c r="N243" s="26"/>
    </row>
    <row r="244" spans="1:14" s="92" customFormat="1" ht="60" x14ac:dyDescent="0.2">
      <c r="A244" s="25" t="s">
        <v>0</v>
      </c>
      <c r="B244" s="25" t="s">
        <v>11</v>
      </c>
      <c r="C244" s="25" t="s">
        <v>56</v>
      </c>
      <c r="D244" s="198" t="s">
        <v>12</v>
      </c>
      <c r="E244" s="198" t="s">
        <v>50</v>
      </c>
      <c r="F244" s="25" t="s">
        <v>6</v>
      </c>
      <c r="G244" s="41" t="s">
        <v>8</v>
      </c>
      <c r="H244" s="139" t="s">
        <v>9</v>
      </c>
      <c r="I244" s="42" t="s">
        <v>10</v>
      </c>
      <c r="J244" s="43" t="s">
        <v>1</v>
      </c>
      <c r="K244" s="171" t="s">
        <v>2</v>
      </c>
      <c r="L244" s="130" t="s">
        <v>3</v>
      </c>
      <c r="M244" s="130" t="s">
        <v>4</v>
      </c>
      <c r="N244" s="44" t="s">
        <v>65</v>
      </c>
    </row>
    <row r="245" spans="1:14" s="92" customFormat="1" ht="71.25" x14ac:dyDescent="0.2">
      <c r="A245" s="72">
        <v>1</v>
      </c>
      <c r="B245" s="101" t="s">
        <v>224</v>
      </c>
      <c r="C245" s="118"/>
      <c r="D245" s="45"/>
      <c r="E245" s="45" t="s">
        <v>225</v>
      </c>
      <c r="F245" s="45" t="s">
        <v>222</v>
      </c>
      <c r="G245" s="46">
        <v>375</v>
      </c>
      <c r="H245" s="131"/>
      <c r="I245" s="47"/>
      <c r="J245" s="48"/>
      <c r="K245" s="147">
        <f>G245*H245</f>
        <v>0</v>
      </c>
      <c r="L245" s="145">
        <f>M245-K245</f>
        <v>0</v>
      </c>
      <c r="M245" s="161">
        <f>G245*I245</f>
        <v>0</v>
      </c>
      <c r="N245" s="208" t="s">
        <v>219</v>
      </c>
    </row>
    <row r="246" spans="1:14" s="92" customFormat="1" ht="114" x14ac:dyDescent="0.2">
      <c r="A246" s="72">
        <v>2</v>
      </c>
      <c r="B246" s="101" t="s">
        <v>226</v>
      </c>
      <c r="C246" s="118" t="s">
        <v>232</v>
      </c>
      <c r="D246" s="45"/>
      <c r="E246" s="45" t="s">
        <v>227</v>
      </c>
      <c r="F246" s="45" t="s">
        <v>222</v>
      </c>
      <c r="G246" s="46">
        <v>700</v>
      </c>
      <c r="H246" s="131"/>
      <c r="I246" s="47"/>
      <c r="J246" s="48"/>
      <c r="K246" s="147">
        <f t="shared" ref="K246:K249" si="55">G246*H246</f>
        <v>0</v>
      </c>
      <c r="L246" s="145">
        <f t="shared" ref="L246:L249" si="56">M246-K246</f>
        <v>0</v>
      </c>
      <c r="M246" s="161">
        <f t="shared" ref="M246:M249" si="57">G246*I246</f>
        <v>0</v>
      </c>
      <c r="N246" s="55"/>
    </row>
    <row r="247" spans="1:14" s="92" customFormat="1" ht="85.5" x14ac:dyDescent="0.2">
      <c r="A247" s="72">
        <v>3</v>
      </c>
      <c r="B247" s="101" t="s">
        <v>255</v>
      </c>
      <c r="C247" s="118"/>
      <c r="D247" s="45"/>
      <c r="E247" s="45" t="s">
        <v>256</v>
      </c>
      <c r="F247" s="45" t="s">
        <v>222</v>
      </c>
      <c r="G247" s="46">
        <v>700</v>
      </c>
      <c r="H247" s="131"/>
      <c r="I247" s="47"/>
      <c r="J247" s="48"/>
      <c r="K247" s="147">
        <f t="shared" si="55"/>
        <v>0</v>
      </c>
      <c r="L247" s="145">
        <f t="shared" si="56"/>
        <v>0</v>
      </c>
      <c r="M247" s="161">
        <f t="shared" si="57"/>
        <v>0</v>
      </c>
      <c r="N247" s="55"/>
    </row>
    <row r="248" spans="1:14" s="92" customFormat="1" ht="114" x14ac:dyDescent="0.2">
      <c r="A248" s="72">
        <v>4</v>
      </c>
      <c r="B248" s="101" t="s">
        <v>257</v>
      </c>
      <c r="C248" s="118"/>
      <c r="D248" s="45"/>
      <c r="E248" s="45" t="s">
        <v>258</v>
      </c>
      <c r="F248" s="45" t="s">
        <v>7</v>
      </c>
      <c r="G248" s="46">
        <v>150</v>
      </c>
      <c r="H248" s="131"/>
      <c r="I248" s="47"/>
      <c r="J248" s="48"/>
      <c r="K248" s="147">
        <f t="shared" si="55"/>
        <v>0</v>
      </c>
      <c r="L248" s="145">
        <f t="shared" si="56"/>
        <v>0</v>
      </c>
      <c r="M248" s="161">
        <f t="shared" si="57"/>
        <v>0</v>
      </c>
      <c r="N248" s="55"/>
    </row>
    <row r="249" spans="1:14" s="92" customFormat="1" ht="71.25" x14ac:dyDescent="0.2">
      <c r="A249" s="72">
        <v>5</v>
      </c>
      <c r="B249" s="101" t="s">
        <v>249</v>
      </c>
      <c r="C249" s="118"/>
      <c r="D249" s="45"/>
      <c r="E249" s="45" t="s">
        <v>230</v>
      </c>
      <c r="F249" s="45" t="s">
        <v>231</v>
      </c>
      <c r="G249" s="46">
        <v>300</v>
      </c>
      <c r="H249" s="131"/>
      <c r="I249" s="47"/>
      <c r="J249" s="48"/>
      <c r="K249" s="147">
        <f t="shared" si="55"/>
        <v>0</v>
      </c>
      <c r="L249" s="145">
        <f t="shared" si="56"/>
        <v>0</v>
      </c>
      <c r="M249" s="161">
        <f t="shared" si="57"/>
        <v>0</v>
      </c>
      <c r="N249" s="55"/>
    </row>
    <row r="250" spans="1:14" s="92" customFormat="1" ht="15" x14ac:dyDescent="0.2">
      <c r="A250" s="39"/>
      <c r="B250" s="17"/>
      <c r="C250" s="17"/>
      <c r="D250" s="39"/>
      <c r="E250" s="39"/>
      <c r="F250" s="67"/>
      <c r="G250" s="82"/>
      <c r="H250" s="131" t="s">
        <v>5</v>
      </c>
      <c r="I250" s="243"/>
      <c r="J250" s="244"/>
      <c r="K250" s="173">
        <f>SUM(K245:K249)</f>
        <v>0</v>
      </c>
      <c r="L250" s="138">
        <f>SUM(L245:L249)</f>
        <v>0</v>
      </c>
      <c r="M250" s="165">
        <f>SUM(M245:M249)</f>
        <v>0</v>
      </c>
      <c r="N250" s="26"/>
    </row>
    <row r="251" spans="1:14" s="92" customFormat="1" ht="15" x14ac:dyDescent="0.2">
      <c r="A251" s="112"/>
      <c r="B251" s="204" t="s">
        <v>241</v>
      </c>
      <c r="C251" s="113"/>
      <c r="D251" s="114"/>
      <c r="E251" s="114"/>
      <c r="F251" s="123"/>
      <c r="G251" s="124"/>
      <c r="H251" s="201"/>
      <c r="I251" s="125"/>
      <c r="J251" s="126"/>
      <c r="K251" s="202"/>
      <c r="L251" s="203"/>
      <c r="M251" s="203"/>
      <c r="N251" s="127"/>
    </row>
    <row r="252" spans="1:14" s="92" customFormat="1" ht="30" x14ac:dyDescent="0.2">
      <c r="A252" s="112"/>
      <c r="B252" s="204" t="s">
        <v>233</v>
      </c>
      <c r="C252" s="113"/>
      <c r="D252" s="114"/>
      <c r="E252" s="114"/>
      <c r="F252" s="123"/>
      <c r="G252" s="124"/>
      <c r="H252" s="201"/>
      <c r="I252" s="125"/>
      <c r="J252" s="126"/>
      <c r="K252" s="202"/>
      <c r="L252" s="203"/>
      <c r="M252" s="203"/>
      <c r="N252" s="127"/>
    </row>
    <row r="253" spans="1:14" s="92" customFormat="1" ht="15" x14ac:dyDescent="0.2">
      <c r="A253" s="112"/>
      <c r="B253" s="113"/>
      <c r="C253" s="113"/>
      <c r="D253" s="114"/>
      <c r="E253" s="114"/>
      <c r="F253" s="123"/>
      <c r="G253" s="124"/>
      <c r="H253" s="201"/>
      <c r="I253" s="125"/>
      <c r="J253" s="126"/>
      <c r="K253" s="202"/>
      <c r="L253" s="203"/>
      <c r="M253" s="203"/>
      <c r="N253" s="127"/>
    </row>
    <row r="254" spans="1:14" s="92" customFormat="1" ht="15" x14ac:dyDescent="0.25">
      <c r="A254" s="183" t="s">
        <v>220</v>
      </c>
      <c r="B254" s="89"/>
      <c r="C254" s="184"/>
      <c r="D254" s="26"/>
      <c r="E254" s="26"/>
      <c r="F254" s="26"/>
      <c r="G254" s="83"/>
      <c r="H254" s="129"/>
      <c r="I254" s="26"/>
      <c r="J254" s="50"/>
      <c r="K254" s="150"/>
      <c r="L254" s="150"/>
      <c r="M254" s="160"/>
      <c r="N254" s="26"/>
    </row>
    <row r="255" spans="1:14" s="92" customFormat="1" ht="60" x14ac:dyDescent="0.2">
      <c r="A255" s="25" t="s">
        <v>0</v>
      </c>
      <c r="B255" s="25" t="s">
        <v>11</v>
      </c>
      <c r="C255" s="25" t="s">
        <v>56</v>
      </c>
      <c r="D255" s="198" t="s">
        <v>12</v>
      </c>
      <c r="E255" s="198" t="s">
        <v>50</v>
      </c>
      <c r="F255" s="25" t="s">
        <v>6</v>
      </c>
      <c r="G255" s="41" t="s">
        <v>8</v>
      </c>
      <c r="H255" s="139" t="s">
        <v>9</v>
      </c>
      <c r="I255" s="42" t="s">
        <v>10</v>
      </c>
      <c r="J255" s="43" t="s">
        <v>1</v>
      </c>
      <c r="K255" s="171" t="s">
        <v>2</v>
      </c>
      <c r="L255" s="130" t="s">
        <v>3</v>
      </c>
      <c r="M255" s="130" t="s">
        <v>4</v>
      </c>
      <c r="N255" s="44" t="s">
        <v>65</v>
      </c>
    </row>
    <row r="256" spans="1:14" s="92" customFormat="1" ht="99.75" x14ac:dyDescent="0.2">
      <c r="A256" s="72">
        <v>1</v>
      </c>
      <c r="B256" s="101" t="s">
        <v>250</v>
      </c>
      <c r="C256" s="118" t="s">
        <v>251</v>
      </c>
      <c r="D256" s="45"/>
      <c r="E256" s="45" t="s">
        <v>234</v>
      </c>
      <c r="F256" s="45" t="s">
        <v>94</v>
      </c>
      <c r="G256" s="46">
        <v>1000</v>
      </c>
      <c r="H256" s="131"/>
      <c r="I256" s="47"/>
      <c r="J256" s="48"/>
      <c r="K256" s="147">
        <f>G256*H256</f>
        <v>0</v>
      </c>
      <c r="L256" s="145">
        <f>M256-K256</f>
        <v>0</v>
      </c>
      <c r="M256" s="161">
        <f>G256*I256</f>
        <v>0</v>
      </c>
      <c r="N256" s="208" t="s">
        <v>219</v>
      </c>
    </row>
    <row r="257" spans="1:14" s="92" customFormat="1" ht="57" x14ac:dyDescent="0.2">
      <c r="A257" s="72">
        <v>2</v>
      </c>
      <c r="B257" s="100" t="s">
        <v>259</v>
      </c>
      <c r="C257" s="118"/>
      <c r="D257" s="45"/>
      <c r="E257" s="45" t="s">
        <v>260</v>
      </c>
      <c r="F257" s="45" t="s">
        <v>7</v>
      </c>
      <c r="G257" s="46">
        <v>250</v>
      </c>
      <c r="H257" s="131"/>
      <c r="I257" s="47"/>
      <c r="J257" s="48"/>
      <c r="K257" s="147">
        <f t="shared" ref="K257" si="58">G257*H257</f>
        <v>0</v>
      </c>
      <c r="L257" s="145">
        <f t="shared" ref="L257" si="59">M257-K257</f>
        <v>0</v>
      </c>
      <c r="M257" s="161">
        <f t="shared" ref="M257" si="60">G257*I257</f>
        <v>0</v>
      </c>
      <c r="N257" s="55"/>
    </row>
    <row r="258" spans="1:14" s="92" customFormat="1" ht="15" x14ac:dyDescent="0.2">
      <c r="A258" s="39"/>
      <c r="B258" s="17"/>
      <c r="C258" s="17"/>
      <c r="D258" s="39"/>
      <c r="E258" s="39"/>
      <c r="F258" s="67"/>
      <c r="G258" s="82"/>
      <c r="H258" s="131" t="s">
        <v>5</v>
      </c>
      <c r="I258" s="243"/>
      <c r="J258" s="244"/>
      <c r="K258" s="173">
        <f>SUM(K256:K257)</f>
        <v>0</v>
      </c>
      <c r="L258" s="138">
        <f>SUM(L256:L257)</f>
        <v>0</v>
      </c>
      <c r="M258" s="165">
        <f>SUM(M256:M257)</f>
        <v>0</v>
      </c>
      <c r="N258" s="26"/>
    </row>
    <row r="259" spans="1:14" s="92" customFormat="1" ht="15" x14ac:dyDescent="0.2">
      <c r="A259" s="39"/>
      <c r="B259" s="17"/>
      <c r="C259" s="17"/>
      <c r="D259" s="39"/>
      <c r="E259" s="39"/>
      <c r="F259" s="67"/>
      <c r="G259" s="82"/>
      <c r="H259" s="201"/>
      <c r="I259" s="37"/>
      <c r="J259" s="37"/>
      <c r="K259" s="153"/>
      <c r="L259" s="152"/>
      <c r="M259" s="163"/>
      <c r="N259" s="26"/>
    </row>
    <row r="260" spans="1:14" s="92" customFormat="1" ht="15" x14ac:dyDescent="0.2">
      <c r="A260" s="39"/>
      <c r="B260" s="17"/>
      <c r="C260" s="17"/>
      <c r="D260" s="39"/>
      <c r="E260" s="39"/>
      <c r="F260" s="67"/>
      <c r="G260" s="82"/>
      <c r="H260" s="201"/>
      <c r="I260" s="37"/>
      <c r="J260" s="37"/>
      <c r="K260" s="153"/>
      <c r="L260" s="152"/>
      <c r="M260" s="163"/>
      <c r="N260" s="26"/>
    </row>
    <row r="261" spans="1:14" s="92" customFormat="1" ht="15" x14ac:dyDescent="0.25">
      <c r="A261" s="183" t="s">
        <v>223</v>
      </c>
      <c r="B261" s="89"/>
      <c r="C261" s="184"/>
      <c r="D261" s="26"/>
      <c r="E261" s="26"/>
      <c r="F261" s="26"/>
      <c r="G261" s="83"/>
      <c r="H261" s="129"/>
      <c r="I261" s="26"/>
      <c r="J261" s="50"/>
      <c r="K261" s="150"/>
      <c r="L261" s="150"/>
      <c r="M261" s="160"/>
      <c r="N261" s="26"/>
    </row>
    <row r="262" spans="1:14" s="92" customFormat="1" ht="60" x14ac:dyDescent="0.2">
      <c r="A262" s="25" t="s">
        <v>0</v>
      </c>
      <c r="B262" s="25" t="s">
        <v>11</v>
      </c>
      <c r="C262" s="25" t="s">
        <v>56</v>
      </c>
      <c r="D262" s="198" t="s">
        <v>12</v>
      </c>
      <c r="E262" s="198" t="s">
        <v>50</v>
      </c>
      <c r="F262" s="25" t="s">
        <v>6</v>
      </c>
      <c r="G262" s="41" t="s">
        <v>8</v>
      </c>
      <c r="H262" s="139" t="s">
        <v>9</v>
      </c>
      <c r="I262" s="42" t="s">
        <v>10</v>
      </c>
      <c r="J262" s="43" t="s">
        <v>1</v>
      </c>
      <c r="K262" s="171" t="s">
        <v>2</v>
      </c>
      <c r="L262" s="130" t="s">
        <v>3</v>
      </c>
      <c r="M262" s="130" t="s">
        <v>4</v>
      </c>
      <c r="N262" s="44" t="s">
        <v>65</v>
      </c>
    </row>
    <row r="263" spans="1:14" s="92" customFormat="1" ht="128.25" x14ac:dyDescent="0.2">
      <c r="A263" s="72">
        <v>1</v>
      </c>
      <c r="B263" s="101" t="s">
        <v>235</v>
      </c>
      <c r="C263" s="118" t="s">
        <v>252</v>
      </c>
      <c r="D263" s="45"/>
      <c r="E263" s="45" t="s">
        <v>253</v>
      </c>
      <c r="F263" s="45" t="s">
        <v>94</v>
      </c>
      <c r="G263" s="46">
        <v>100</v>
      </c>
      <c r="H263" s="131"/>
      <c r="I263" s="47"/>
      <c r="J263" s="48"/>
      <c r="K263" s="147">
        <f>G263*H263</f>
        <v>0</v>
      </c>
      <c r="L263" s="145">
        <f>M263-K263</f>
        <v>0</v>
      </c>
      <c r="M263" s="161">
        <f>G263*I263</f>
        <v>0</v>
      </c>
      <c r="N263" s="208" t="s">
        <v>219</v>
      </c>
    </row>
    <row r="264" spans="1:14" s="92" customFormat="1" ht="57" x14ac:dyDescent="0.2">
      <c r="A264" s="72">
        <v>2</v>
      </c>
      <c r="B264" s="100" t="s">
        <v>236</v>
      </c>
      <c r="C264" s="118"/>
      <c r="D264" s="45"/>
      <c r="E264" s="45" t="s">
        <v>237</v>
      </c>
      <c r="F264" s="45" t="s">
        <v>7</v>
      </c>
      <c r="G264" s="46">
        <v>100</v>
      </c>
      <c r="H264" s="131"/>
      <c r="I264" s="47"/>
      <c r="J264" s="48"/>
      <c r="K264" s="147">
        <f t="shared" ref="K264" si="61">G264*H264</f>
        <v>0</v>
      </c>
      <c r="L264" s="145">
        <f t="shared" ref="L264" si="62">M264-K264</f>
        <v>0</v>
      </c>
      <c r="M264" s="161">
        <f t="shared" ref="M264" si="63">G264*I264</f>
        <v>0</v>
      </c>
      <c r="N264" s="55"/>
    </row>
    <row r="265" spans="1:14" s="92" customFormat="1" ht="15" x14ac:dyDescent="0.2">
      <c r="A265" s="39"/>
      <c r="B265" s="17"/>
      <c r="C265" s="17"/>
      <c r="D265" s="39"/>
      <c r="E265" s="39"/>
      <c r="F265" s="67"/>
      <c r="G265" s="82"/>
      <c r="H265" s="131" t="s">
        <v>5</v>
      </c>
      <c r="I265" s="243"/>
      <c r="J265" s="244"/>
      <c r="K265" s="173">
        <f>SUM(K263:K264)</f>
        <v>0</v>
      </c>
      <c r="L265" s="138">
        <f>SUM(L263:L264)</f>
        <v>0</v>
      </c>
      <c r="M265" s="165">
        <f>SUM(M263:M264)</f>
        <v>0</v>
      </c>
      <c r="N265" s="26"/>
    </row>
    <row r="266" spans="1:14" s="92" customFormat="1" ht="15" x14ac:dyDescent="0.2">
      <c r="A266" s="112"/>
      <c r="B266" s="113"/>
      <c r="C266" s="113"/>
      <c r="D266" s="114"/>
      <c r="E266" s="114"/>
      <c r="F266" s="123"/>
      <c r="G266" s="124"/>
      <c r="H266" s="201"/>
      <c r="I266" s="125"/>
      <c r="J266" s="126"/>
      <c r="K266" s="202"/>
      <c r="L266" s="203"/>
      <c r="M266" s="203"/>
      <c r="N266" s="127"/>
    </row>
    <row r="267" spans="1:14" s="92" customFormat="1" ht="15" x14ac:dyDescent="0.25">
      <c r="A267" s="183" t="s">
        <v>254</v>
      </c>
      <c r="B267" s="89"/>
      <c r="C267" s="184"/>
      <c r="D267" s="26"/>
      <c r="E267" s="26"/>
      <c r="F267" s="26"/>
      <c r="G267" s="83"/>
      <c r="H267" s="129"/>
      <c r="I267" s="26"/>
      <c r="J267" s="50"/>
      <c r="K267" s="150"/>
      <c r="L267" s="150"/>
      <c r="M267" s="160"/>
      <c r="N267" s="26"/>
    </row>
    <row r="268" spans="1:14" s="92" customFormat="1" ht="60" x14ac:dyDescent="0.2">
      <c r="A268" s="25" t="s">
        <v>0</v>
      </c>
      <c r="B268" s="25" t="s">
        <v>11</v>
      </c>
      <c r="C268" s="25" t="s">
        <v>56</v>
      </c>
      <c r="D268" s="198" t="s">
        <v>12</v>
      </c>
      <c r="E268" s="198" t="s">
        <v>50</v>
      </c>
      <c r="F268" s="25" t="s">
        <v>6</v>
      </c>
      <c r="G268" s="41" t="s">
        <v>8</v>
      </c>
      <c r="H268" s="139" t="s">
        <v>9</v>
      </c>
      <c r="I268" s="42" t="s">
        <v>10</v>
      </c>
      <c r="J268" s="43" t="s">
        <v>1</v>
      </c>
      <c r="K268" s="171" t="s">
        <v>2</v>
      </c>
      <c r="L268" s="130" t="s">
        <v>3</v>
      </c>
      <c r="M268" s="130" t="s">
        <v>4</v>
      </c>
      <c r="N268" s="44" t="s">
        <v>65</v>
      </c>
    </row>
    <row r="269" spans="1:14" s="92" customFormat="1" ht="28.5" x14ac:dyDescent="0.2">
      <c r="A269" s="72">
        <v>1</v>
      </c>
      <c r="B269" s="101" t="s">
        <v>238</v>
      </c>
      <c r="C269" s="118" t="s">
        <v>239</v>
      </c>
      <c r="D269" s="45"/>
      <c r="E269" s="45"/>
      <c r="F269" s="45" t="s">
        <v>94</v>
      </c>
      <c r="G269" s="46">
        <v>6</v>
      </c>
      <c r="H269" s="131"/>
      <c r="I269" s="47"/>
      <c r="J269" s="48"/>
      <c r="K269" s="147">
        <f>G269*H269</f>
        <v>0</v>
      </c>
      <c r="L269" s="145">
        <f>M269-K269</f>
        <v>0</v>
      </c>
      <c r="M269" s="161">
        <f>G269*I269</f>
        <v>0</v>
      </c>
      <c r="N269" s="208" t="s">
        <v>219</v>
      </c>
    </row>
    <row r="270" spans="1:14" s="92" customFormat="1" ht="15" x14ac:dyDescent="0.2">
      <c r="A270" s="39"/>
      <c r="B270" s="17"/>
      <c r="C270" s="17"/>
      <c r="D270" s="39"/>
      <c r="E270" s="39"/>
      <c r="F270" s="67"/>
      <c r="G270" s="82"/>
      <c r="H270" s="131" t="s">
        <v>5</v>
      </c>
      <c r="I270" s="243"/>
      <c r="J270" s="244"/>
      <c r="K270" s="173">
        <f>SUM(K269:K269)</f>
        <v>0</v>
      </c>
      <c r="L270" s="138">
        <f>SUM(L269:L269)</f>
        <v>0</v>
      </c>
      <c r="M270" s="165">
        <f>SUM(M269:M269)</f>
        <v>0</v>
      </c>
      <c r="N270" s="26"/>
    </row>
    <row r="271" spans="1:14" s="92" customFormat="1" ht="15" x14ac:dyDescent="0.2">
      <c r="A271" s="112"/>
      <c r="B271" s="113"/>
      <c r="C271" s="113"/>
      <c r="D271" s="114"/>
      <c r="E271" s="114"/>
      <c r="F271" s="123"/>
      <c r="G271" s="124"/>
      <c r="H271" s="201"/>
      <c r="I271" s="125"/>
      <c r="J271" s="126"/>
      <c r="K271" s="202"/>
      <c r="L271" s="203"/>
      <c r="M271" s="203"/>
      <c r="N271" s="127"/>
    </row>
    <row r="272" spans="1:14" s="92" customFormat="1" ht="15" x14ac:dyDescent="0.2">
      <c r="A272" s="39"/>
      <c r="B272" s="17"/>
      <c r="C272" s="17"/>
      <c r="D272" s="39"/>
      <c r="E272" s="39"/>
      <c r="F272" s="67"/>
      <c r="G272" s="82"/>
      <c r="H272" s="201"/>
      <c r="I272" s="37"/>
      <c r="J272" s="37"/>
      <c r="K272" s="153"/>
      <c r="L272" s="152"/>
      <c r="M272" s="163"/>
      <c r="N272" s="26"/>
    </row>
    <row r="273" spans="2:9" ht="15.75" x14ac:dyDescent="0.25">
      <c r="B273" s="205"/>
      <c r="H273" s="206" t="s">
        <v>187</v>
      </c>
      <c r="I273" s="207">
        <f>K270+K265+K258+K250+K241+K236+K230+K223+K217+K211+K202+K189+K183+K175+K156+K148+K138+K132+K123+K114+K103+K94+K71+K43+K32+K17</f>
        <v>0</v>
      </c>
    </row>
    <row r="274" spans="2:9" ht="15" x14ac:dyDescent="0.25">
      <c r="H274" s="207" t="s">
        <v>188</v>
      </c>
      <c r="I274" s="207">
        <f>I275-I273</f>
        <v>0</v>
      </c>
    </row>
    <row r="275" spans="2:9" ht="15" x14ac:dyDescent="0.25">
      <c r="H275" s="207" t="s">
        <v>189</v>
      </c>
      <c r="I275" s="207">
        <f>M270+M265+M258+M250+M241+M236+M230+M223+M217+M211+M202+M189+M183+M175+M156+M148+M138+M132+M123+M114+M103+M94+M71+M43+M32+M17</f>
        <v>0</v>
      </c>
    </row>
    <row r="276" spans="2:9" ht="15" x14ac:dyDescent="0.25">
      <c r="H276" s="207"/>
      <c r="I276" s="194"/>
    </row>
    <row r="277" spans="2:9" ht="15" x14ac:dyDescent="0.25">
      <c r="H277" s="207" t="s">
        <v>190</v>
      </c>
      <c r="I277" s="207">
        <f>I273/4.2693</f>
        <v>0</v>
      </c>
    </row>
    <row r="278" spans="2:9" ht="15" x14ac:dyDescent="0.25">
      <c r="H278" s="207"/>
      <c r="I278" s="194"/>
    </row>
  </sheetData>
  <mergeCells count="38">
    <mergeCell ref="I250:J250"/>
    <mergeCell ref="I258:J258"/>
    <mergeCell ref="I265:J265"/>
    <mergeCell ref="I270:J270"/>
    <mergeCell ref="I236:J236"/>
    <mergeCell ref="I202:J202"/>
    <mergeCell ref="I211:J211"/>
    <mergeCell ref="I189:J189"/>
    <mergeCell ref="I183:J183"/>
    <mergeCell ref="I175:J175"/>
    <mergeCell ref="I156:J156"/>
    <mergeCell ref="I138:J138"/>
    <mergeCell ref="I148:J148"/>
    <mergeCell ref="K77:K80"/>
    <mergeCell ref="L77:L80"/>
    <mergeCell ref="I94:J94"/>
    <mergeCell ref="I103:J103"/>
    <mergeCell ref="I114:J114"/>
    <mergeCell ref="I132:J132"/>
    <mergeCell ref="I123:J123"/>
    <mergeCell ref="D3:G3"/>
    <mergeCell ref="B4:D4"/>
    <mergeCell ref="I17:J17"/>
    <mergeCell ref="I32:J32"/>
    <mergeCell ref="I71:J71"/>
    <mergeCell ref="I43:J43"/>
    <mergeCell ref="M77:M80"/>
    <mergeCell ref="N77:N80"/>
    <mergeCell ref="A77:A80"/>
    <mergeCell ref="E78:E80"/>
    <mergeCell ref="F77:F80"/>
    <mergeCell ref="G77:G80"/>
    <mergeCell ref="I77:I80"/>
    <mergeCell ref="B77:B80"/>
    <mergeCell ref="C77:C80"/>
    <mergeCell ref="D79:D80"/>
    <mergeCell ref="J77:J80"/>
    <mergeCell ref="H77:H80"/>
  </mergeCells>
  <pageMargins left="0.7" right="0.7" top="0.75" bottom="0.75" header="0.3" footer="0.3"/>
  <pageSetup paperSize="9" scale="46" fitToHeight="0" orientation="landscape" r:id="rId1"/>
  <rowBreaks count="14" manualBreakCount="14">
    <brk id="24" max="13" man="1"/>
    <brk id="46" max="13" man="1"/>
    <brk id="73" max="13" man="1"/>
    <brk id="79" max="13" man="1"/>
    <brk id="87" max="13" man="1"/>
    <brk id="103" max="13" man="1"/>
    <brk id="114" max="13" man="1"/>
    <brk id="132" max="13" man="1"/>
    <brk id="156" max="13" man="1"/>
    <brk id="164" max="13" man="1"/>
    <brk id="173" max="13" man="1"/>
    <brk id="177" max="13" man="1"/>
    <brk id="192" max="13" man="1"/>
    <brk id="22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2020-10-20T11:34:01Z</dcterms:modified>
</cp:coreProperties>
</file>