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260" windowWidth="19320" windowHeight="4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'Arkusz1'!$A$91:$B$101</definedName>
  </definedNames>
  <calcPr fullCalcOnLoad="1"/>
</workbook>
</file>

<file path=xl/sharedStrings.xml><?xml version="1.0" encoding="utf-8"?>
<sst xmlns="http://schemas.openxmlformats.org/spreadsheetml/2006/main" count="676" uniqueCount="173">
  <si>
    <t>Nr katalogowy  /Nazwa jak na fakturze</t>
  </si>
  <si>
    <t>Ilość</t>
  </si>
  <si>
    <t>Razem</t>
  </si>
  <si>
    <t>Kwota wadium w PLN</t>
  </si>
  <si>
    <t>Tasma IVS do leczenia nietrzymania moczu. Materiał - polipropylen monofilamentowy. Atreumatyczne brzegi zakończone pętelkami, grubość taśmy 0,5mm (+/- 0,01mm), porowatość 86% (+/- 1%), gramatura 70 g/m2 (+/-5 g/m2), długość 50cm (+/-1cm), szerokość 1,3 cm (+/-0,05cm)</t>
  </si>
  <si>
    <t>opak</t>
  </si>
  <si>
    <t>Nr pakietu</t>
  </si>
  <si>
    <t>Kwoty wadium</t>
  </si>
  <si>
    <t>Wartość w €</t>
  </si>
  <si>
    <t>Lp.</t>
  </si>
  <si>
    <t>opis towaru</t>
  </si>
  <si>
    <t>jm</t>
  </si>
  <si>
    <t>cena jednostkowa</t>
  </si>
  <si>
    <t>VAT %</t>
  </si>
  <si>
    <t>Wartość netto</t>
  </si>
  <si>
    <t>Wartość VAT</t>
  </si>
  <si>
    <t>Wartość brutto</t>
  </si>
  <si>
    <t>1.</t>
  </si>
  <si>
    <t>szt</t>
  </si>
  <si>
    <t>RAZEM</t>
  </si>
  <si>
    <t>Zał. nr 5 do SIWZ - opis wymagań minimalnych z ilością przewidywanego zużycia w okresie jednego roku</t>
  </si>
  <si>
    <t>szt.</t>
  </si>
  <si>
    <t>op.</t>
  </si>
  <si>
    <t>op</t>
  </si>
  <si>
    <t>cena jednostkowa netto</t>
  </si>
  <si>
    <t>W celu potwierdzenia spełnienia wymagań Oferent jest zobowiązany dostarczyć próbki towaru (w ilości 1 szt lub 2 szt danej pozycji) na żądanie zamawiającego w terminie do 3 dni roboczych od momentu zawiadomienia pisemnego (fax) o takiej potrzebie.</t>
  </si>
  <si>
    <t>Próbki</t>
  </si>
  <si>
    <t>Próbki w szt.</t>
  </si>
  <si>
    <t>Dot. pakietów, do których nie są wymagane próbki przy składaniu ofert</t>
  </si>
  <si>
    <t>Podsumowanie</t>
  </si>
  <si>
    <t>Pakiet 1 - Zestaw do bandingu żylaków</t>
  </si>
  <si>
    <t xml:space="preserve">Zestaw do bandingu żylaków przełyku typu six shuter - mozliwość założenia czterech- szęściu gumek bez wyjmowania aparatu nie wymagający wprowadzania dodatkowych elementów podczas zabiegu. </t>
  </si>
  <si>
    <t>Pętle elektrochirurgiczne kolonoskopowe wielorazowe z plecionego drutu o średnicy 0,4 mm, kształt duży heksagonalny  o średnicy 22 mm bez osłonki, długość narzędzia 230 cm, minimalna średnica kanału roboczego
 2,8 mm</t>
  </si>
  <si>
    <t>Osłonka z czarnego tworzywa, wielorazowa do pętli elektrochirurgicznych, kolonoskopowych SD-5U i SD-6U, długośćnarzędzia 230 cm, minimalna średnica kanału roboczego 2,8 mm, pakowane pojedyńczo, kompatybilne rękojeścią typ SD do pętli elektrochirurgicznych serii SD, noża igłowego KD-31C-1 oraz szczypczyków do goracej biopsji serii FD które Zamawiający posiada</t>
  </si>
  <si>
    <t>Klipsy jednorazowego użytku kompatybilne z klipsownicą HX11 OUR firmy OLYMPUS, którą Zamawiający posiada, kąt rozwarcia klipsów w zakresie 90-135 stopni, długość ramion klipsa od 7,5 mm do 10 mm, pakowane po 40 szt</t>
  </si>
  <si>
    <t>Pakiet 2 - Pętle elektrochirurgiczne</t>
  </si>
  <si>
    <t>Pakiet 3 - Klipsy jednorazowe</t>
  </si>
  <si>
    <t>3 - po 1 opakowaniu z każdego rozmiaru</t>
  </si>
  <si>
    <t>w ilości umożliwiającej ocenę spełniania warunków</t>
  </si>
  <si>
    <t>X</t>
  </si>
  <si>
    <t>Pakiet 5- Opatrunki</t>
  </si>
  <si>
    <t>Jałowe tupfery kule  17N z 20x20cm a’30szt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7,sterylizowany w parze wodnej.</t>
  </si>
  <si>
    <t>Jałowe KG 17N 24W z RTG, rozm. 10x20cm pakowane pojedyńczo, opakowanie typ miękki blister</t>
  </si>
  <si>
    <t>Jałowa opaska elastyczna  15cmx5m pakowane pojedynczo, w torebkę papierowo-foliową, oznakowany kierunek otwierania zgodnie z normą PN-EN 868-5. Na zewnatrz opakowania etykieta z dwiema naklejkami umożliwiajacymi wklejenie do dokumentacji z nr LOT lub serii, datą ważności, identyfikacją producenta</t>
  </si>
  <si>
    <t>Jałowe tupfery kule  17N z RTG 20x20cm a’10szt zapakowane w opakowanie typu miękki blister</t>
  </si>
  <si>
    <t>Jałowe tupfery kule  17N z 20x20cm a’3szt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</si>
  <si>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tupfery kule  17N z 20x20cm a’20szt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</si>
  <si>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tupfery fasolki 17N z RTG 9,5x9,5cm a’10szt,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</si>
  <si>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a’10szt, minimalna waga pojedyńczego kompresu 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</si>
  <si>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a’30szt, przwiązane nicią  (3x10). Minimalna waga pojedyńczego kompresu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</si>
  <si>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a’20szt, przwiązane nicią  (2x10). Minimalna waga pojedyńczego kompresu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</si>
  <si>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kompresy gazowe 16W z RTG,Roz.10x10cm a’50szt, przwiązane nicią  (5x10). Minimalna waga pojedyńczego kompresu 3,68 g, zapakowane w torebkę papierowo-foliową, oznakowany kierunek otwierania zgodnie z normą PN-EN 868-5 . Na zewnątrz opakowania etykieta z dwiema naklejkami umożliwiającymi wklejenie do dokumentacji z nr lot lub serii, datą ważności, identyfikacją producenta.Materiał gazowy kl 2a Reg 7, sterylizowany w parze wodnej.</t>
  </si>
  <si>
    <t>Jałowe serwety gazowe 17N 4W z RTG +tasiemka ,Roz.45x70cm a’1szt . Zapakowane  w torebkę papierowo-foliową, oznakowany kierunek otwierania zgodnie z normą PN-EN 868-5 .Na zewnątrz opakowania etykieta z dwiema naklejkami umożliwiającymi wklejenie do dokumentacji z nr lot lub serii, datą ważności, identyfikacją producenta.Materiał gazowy kl 2a Reg 7</t>
  </si>
  <si>
    <t>Jałowy podkład podgipsowy,syntetyczny ,Roz.10cm a’1szt</t>
  </si>
  <si>
    <t>Jałowy podkład podgipsowy,syntetyczny ,Roz.15cm a’1szt</t>
  </si>
  <si>
    <t>Wszystkie kompresy muszą mieć podwijane brzegi</t>
  </si>
  <si>
    <t>Gaza bielona metodą bezchlorową</t>
  </si>
  <si>
    <t>Dokument potwierdzający walidacje procesu sterylizacji wyrobów stanowiących przedmiot oferty zgodnie z normą PN-EN ISO 17665-1:2008 (sterylizcja parą wodną w nadciśnieniu) w formie końcowego raportu z walidacji lub raport ponownej kwalifikacji procesu sterylizacji (operacyjny i procesowy</t>
  </si>
  <si>
    <t>Wymagania dodatkowe do pakietu nr 5</t>
  </si>
  <si>
    <t>1 szt</t>
  </si>
  <si>
    <t>Niejałowy podkład podgipsowy,naturalny ,Roz.15cm a’1szt</t>
  </si>
  <si>
    <t>Opaska dziana niesterylna 4x15</t>
  </si>
  <si>
    <t>Opaska elastyczna 5x15</t>
  </si>
  <si>
    <t>Pakiet 6- Siatki chirurgiczne</t>
  </si>
  <si>
    <t>Siatka chirurgiczna monofilamentowa, polipropylenowa, gęstość porów 0,3mmx0,5mm  ciężar pow. 80G/m2 - rozmiar 15cm x 15cm</t>
  </si>
  <si>
    <t>Siatka chirurgiczna monofilamentowa, polipropylenowa, gęstość porów 0,5mmx0,5mm  ciężar pow. 80g/m2 - rozmiar 8cm x 12cm</t>
  </si>
  <si>
    <t>Siatka chirurgiczna monofilamentowa, polipropylenowa, gęstość porów 1,16mmx2,6mm  ciężar pow. 36g/m2 - rozmiar 8cm x 12cm</t>
  </si>
  <si>
    <t>Siatka chirurgiczna monofilamentowa, poloprolenowa, gęstość porów 1,16mmx2,6mm  ciężar pow. 36g/m2 - rozmiar 15cm x 15cm</t>
  </si>
  <si>
    <t>Pakiet 7 - Staplery okrężne</t>
  </si>
  <si>
    <t>Pakiet 8 - Zestawy do szynowania moczowodów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</si>
  <si>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</si>
  <si>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t>Pakiet 9 - Taśma IVS</t>
  </si>
  <si>
    <t>Pakiet 10 - Nożyczki do episjotomii</t>
  </si>
  <si>
    <t xml:space="preserve">Nożyczki do episiotomi Braun-Stadler 14,5 cm, sterylne jednorazowe narzędzia chirurgiczne wykonane ze stali. Symbol graficzny "do jednorazowego użycia" zgodnie z normą EN 980 umieszczony w sposób trwały na obu stronach narzędzia. Wyr ób zgodny z Dyrektywą UE 93/42/EWG. Wyrób medyczny klasa I reguła 6 
</t>
  </si>
  <si>
    <t>Igła 22G dł. 88- 90 mm do znieczulenia podpajęczynkówkowego typ standard, ze szlifem Quinkiego, przezroczysty uchwyt lock, uchwyt mandrynu w kolorze odpowiadającym kodowi rozmiarów</t>
  </si>
  <si>
    <t>Igła 21G dł. 88- 90 mm do znieczulenia podpajęczynkówkowego typ standard, ze szlifem Quinkiego, przezroczysty uchwyt lock, uchwyt mandrynu w kolorze odpowiadającym kodowi rozmiarów</t>
  </si>
  <si>
    <t>Igła 20G dł. 88- 90 mm do znieczulenia podpajęczynkówkowego typ standard, ze szlifem Quinkiego, przezroczysty uchwyt lock, uchwyt mandrynu w kolorze odpowiadającym kodowi rozmiarów</t>
  </si>
  <si>
    <t>Igła 18G dł. 88- 90 mm do znieczulenia podpajęczynkówkowego typ standard, ze szlifem Quinkiego, przezroczysty uchwyt lock, uchwyt mandrynu w kolorze odpowiadającym kodowi rozmiarów</t>
  </si>
  <si>
    <t>Igła 19G dł. 88- 90 mm do znieczulenia podpajęczynkówkowego typ standard, ze szlifem Quinkiego, przezroczysty uchwyt lock, uchwyt mandrynu w kolorze odpowiadającym kodowi rozmiarów</t>
  </si>
  <si>
    <t>Igła 26G dł. 88- 90mm do znieczulenia podpajęczynókowego typu Pencil Point z bocznym otworem, przezroczysty uchwyt lock, uchwyt mandrynu w kolorze odpowiadającemu kodowi rozmiarów.</t>
  </si>
  <si>
    <t>Igła 19Gx1 1/2 - 1,1 x 40mm do znieczulenia podpajęczynkówkowego typ standard, ze szlifem Quinkiego, przezroczysty uchwyt lock, uchwyt mandrynu w kolorze odpowiadającym kodowi rozmiarów</t>
  </si>
  <si>
    <t>Igła 22Gx1 1/2 - 0,7 x 40mm do znieczulenia podpajęczynkówkowego typ standard, ze szlifem Quinkiego, przezroczysty uchwyt lock, uchwyt mandrynu w kolorze odpowiadającym kodowi rozmiarów</t>
  </si>
  <si>
    <t>Pakiet 11 - Igły do znieczuleń</t>
  </si>
  <si>
    <t>Zestaw do znieczulenia zewnątrzoponowego ciągłego z cewnikiem, strzykawką niskooporową i filtrem.Igła Tuohy Strzykawka niskooporowa 10 ml.Cewnik – wykonany z poliamidu, kontrastujący w RTG, 100 cm. Filtr – 0,2mm – wytrzymałość na ciśnienie do 7 bar, mocowanie filtra do skóry pacjenta</t>
  </si>
  <si>
    <t>Zestaw do znieczulenia zewnątrzoponowego ciągłego  i podpajęczynówkowego G 27 x 5’’Igła Touhy  i igła ze szlifem Quinckego. Igła  z dolnym otworem na igłę podpajęczą. Strzykawka niskooporowa 10 ml Cewnik – wykonany z poliamidu, kontrastujący w RTG,dł. 100 cm.Filtr – 0,2 mm– wytrzymałość na ciśnienie do 7 bar.</t>
  </si>
  <si>
    <t>Pakiet 12 - Zestawy do znieczuleń</t>
  </si>
  <si>
    <t xml:space="preserve">Infuzyjny system pomiaru ośrodkowego ciśnienia żylnego - skala pomiarowa + zestaw drenów 80-100cm </t>
  </si>
  <si>
    <t>Łącznik karbowany ze złączem rurki 22M/15 zagiętym pod kątem 90 stopni, port odsysania z koreczkiem dł. 15cm</t>
  </si>
  <si>
    <t>Pakiet 13 - Akcesoria anestezjologiczne</t>
  </si>
  <si>
    <t>Kranik trójdrożny a'50 szt</t>
  </si>
  <si>
    <t>Obuwie ochronne foliowe</t>
  </si>
  <si>
    <t>Pensety jednorazowe</t>
  </si>
  <si>
    <t>Zatyczka do cewników schodkowa a'100 szt</t>
  </si>
  <si>
    <t>Pakiet 14- Drobny sprzęt medyczny</t>
  </si>
  <si>
    <t>Maska tlenowa pediatryczna z drenem</t>
  </si>
  <si>
    <t>Maska tlenowa z nebulizatorem</t>
  </si>
  <si>
    <t>Maska z osłoną na oczy</t>
  </si>
  <si>
    <t>Maska aerozolowa dla dorosłych bez drenu</t>
  </si>
  <si>
    <t>Maska krtaniowa jednorazowa, rozmiar 4 i 5, wykonana z PCV</t>
  </si>
  <si>
    <t>Maska tlenowa dla dorosłych, jednorazowa bez zaworu</t>
  </si>
  <si>
    <t>maska tlenowa z drenem  i z workiem</t>
  </si>
  <si>
    <t>Maska tlenowa z drenem 213 cm</t>
  </si>
  <si>
    <t>Pakiet 15- Zestawy Redon</t>
  </si>
  <si>
    <t>Butelka REDON do długotrwałego odsysania ran 200ml, jednorazowa, sterylna</t>
  </si>
  <si>
    <t xml:space="preserve">Zamknięty układ ssący do bezpośredniej autotransfuzji pooperacyjnej, w skład którego wchodzą:                                            -podwójna końcówka uciskowa dla drenów Redona o średnicy zwiększającej schodkowo od CH6 do Ch18 z możliwością podawania w iniekcji antykoagulantów;                      -butelka Redona z przeciw zwrotną zastawką o pojemności 250 ml (początkowe ssanie 120mbar)               </t>
  </si>
  <si>
    <t xml:space="preserve">Elektroda neutralna jednorazowa dzielona </t>
  </si>
  <si>
    <t>Elektroda neutralna jednorazowa niedzielona</t>
  </si>
  <si>
    <t>Kabel monopolarnyVIO, ICC, ACC do intrumentów laparoskopowych do cięcia i koagulacji</t>
  </si>
  <si>
    <t>Uchwyt elektrod monopolarnych z 2 przyciskami, VIO, ICC, ACC STANDARD, z kablem przyłączeniowym dł. 4m</t>
  </si>
  <si>
    <t xml:space="preserve">Elektroda nożowa, prosta 3,4 x 24 mm wielorazowa </t>
  </si>
  <si>
    <t xml:space="preserve">Elektroda nożowa, prosta 0,4 x 10 mm, dł. 100 mm, do głębokich jam ciała 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</si>
  <si>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</si>
  <si>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</si>
  <si>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 xml:space="preserve">Narzędzie do zamykania naczyń BiClamp do laparotomii 200 mm C
</t>
  </si>
  <si>
    <t>Narzędzie BiClamp 270 mm C</t>
  </si>
  <si>
    <t>Pakiet 16 - Akcesoria do diatermi chirurgicznej VIO</t>
  </si>
  <si>
    <t>par</t>
  </si>
  <si>
    <t>1 para</t>
  </si>
  <si>
    <t>Rękawice chirurgiczne sterylne neoprenowe. Rozm. wg zapotrzebowań zamawiającego</t>
  </si>
  <si>
    <t>Komplet rur jednorazowego użytku do CPAP-u Infant Flow + podgrzewacz wody MR 290</t>
  </si>
  <si>
    <t>Łącznik respiratora do podlaczenia ukladu Infant Flow nCPAP j.u.</t>
  </si>
  <si>
    <t>Maseczka nosowa do aparatu Infant Flow - L</t>
  </si>
  <si>
    <t>Maseczka nosowa do aparatu Infant Flow - M</t>
  </si>
  <si>
    <t>Maseczka nosowa do aparatu Infant Flow - S</t>
  </si>
  <si>
    <t>Okularki do fototerapii noworodka, jednorazowego użytku - wykonane z flizeliny karbowanej, obwód gówy 26-33cm</t>
  </si>
  <si>
    <t>Zestaw do transfuzji wymiennej krwi u noworodka - sterylny, jednorazowy</t>
  </si>
  <si>
    <t>Sonda z zatyczką do karmienia noworodków i wcześniaków 6CH</t>
  </si>
  <si>
    <t>Sonda z zatyczką do karmienia noworodków i wcześniaków 8CH</t>
  </si>
  <si>
    <t>kpl</t>
  </si>
  <si>
    <t>Jednorazowy układ oddechowy do respiratora "Fabian" jednorazowego użytku + jednorazowa komora nawilżacza  MR 290 - lub o równorzędnych parametrach</t>
  </si>
  <si>
    <t xml:space="preserve">Przewód tlenowy z maseczką do podawania tlenu dla noworodka </t>
  </si>
  <si>
    <t>Pakiet 17- Akcesoria neonatologiczne</t>
  </si>
  <si>
    <t>Pakiet 4 - Rękawice nitrylowe</t>
  </si>
  <si>
    <t>Pakiet 18- Strzykawki ŻANETY</t>
  </si>
  <si>
    <t>Żanety do płukania przewodu słuchowego. Sterylne, niepirogenne, poj. 100 ml</t>
  </si>
  <si>
    <t>Rękawice nitrylowe, diagnostyczne, niesterylne, bezpudrowe.  Odporne na uszkodzenia mechaniczne. Grubość rękawicy w części dłoni 0,08mm; w części palców 0,11mm, mankiecie 0,07mm. Rolowany mankiet Powierzchnia: teksturowana tylko na palcach, kolor - ciemnoniebieski. Kształt: anatomiczny, zróżnicowany na lewą i prawą dłoń
AQL: 1,5  Deklaracja zgodności CE lub równoważne, zgodne z normą PN-EN 455.1-2, EN-374-3, ASTM F1671 potwierdzone 4 badaniami z jednostki niezależnej od producenta, a'200szt, roz. S, M, L. Informacje o odporności na poszczególne substancje chemiczbne opisane na opakowaniu. Rozmiar kodowany kolorystycznie na opakowaniu. Rozmiar opakowania 12 x 13 x 15,5cm (+/- 3mm) pasujący do uchwytu naściennego typ SafeDon</t>
  </si>
  <si>
    <t>Cewnik moczowodowy z zaokrąglonym końcem otwartym, prosty, dł. 70cm, średnica 4Ch, mandryn</t>
  </si>
  <si>
    <t>Jednorazowy stapler okrężny, z łamanym kowadełkiem po wykonaniu zespolenia, o średnicy 25, 28, 31 mm i wysokością zszywki przed zamknięciem 4,8mm. Stapler posiada dwie dźwignie spustowe. Zamawiający określi rozmiar staplera przy składaniu zamówienia cząstkowego</t>
  </si>
  <si>
    <t xml:space="preserve">Ładunki ze zintegrowanym kowadełkiem do wielorazowego staplera zamykającego typu TA Premium 55, będącego na wyposażeniu Zamawiającego, o wysokości zszywki przed zamknięciem 3,5 mm lub 4,8 mm w zależności od bieżących zapotrzebowań Zamawiającego </t>
  </si>
  <si>
    <t>Narzędzie laparoskopowe do mocowania siatki przepuklinowej metodą laparoskopową - średnica 5 mm z 30 tytanowymi wkrętami spiralnymi</t>
  </si>
  <si>
    <t>Narzędzie do mocowania siatki przepuklinowej krótkie z 15 tytanowymi wkrętami spiralnymi</t>
  </si>
  <si>
    <t>Pakiet 19- Pomiar ciśnienia krwi</t>
  </si>
  <si>
    <t>Przetwornik do inwazyjnego pomiaru ciśnienia. Do monitora DASH 3000 jaki posiada Zamawiający</t>
  </si>
  <si>
    <t>Zestaw do pobierania próbek krwii w układzie zamknietym z przetwornikiem do pomiaru IBP (inwazyjnego ciśnienia krwii)</t>
  </si>
  <si>
    <t>Zestaw do biopsji aspiracyjnej macicy Gineaspir. W zestawie znajdują się: pipeta zakończona łyżeczką o średnicy 3mm z możliwością łyżeczkowania jany macicy, strzykawka 10ml z zabezpieczeniem cofania tłoka strzykawki, pojemnik na materiał histopatologiczny</t>
  </si>
  <si>
    <t>2.</t>
  </si>
  <si>
    <t>Zestaw do biopsji aspiracyjnej macicy Gineaspir. W zestawie znajdują się: pipeta zakończona łyżeczką o średnicy 4mm z możliwością łyżeczkowania jany macicy, strzykawka 20ml z zabezpieczeniem cofania tłoka strzykawki, pojemnik na materiał histopatologiczny</t>
  </si>
  <si>
    <t>Pakiet 20- Zestaw do biopsji aspiracyjnej macicy</t>
  </si>
  <si>
    <t>Igły do akupunktury 0,25x25mm, jednorazowe, sterylne bez prowadnic, opak =100szt</t>
  </si>
  <si>
    <t>Igły do akupunktury 0,25x40mm, jednorazowe, sterylne bez prowadnic, opak =100szt</t>
  </si>
  <si>
    <t>Pakiet 21- igły do akupunktury</t>
  </si>
  <si>
    <t>Pakiet 22- Sondy sengstakena</t>
  </si>
  <si>
    <t>Sonda Sengstakena CH 18, CH 21 sterylna</t>
  </si>
  <si>
    <t>Pakiet 23- System do nawilżania</t>
  </si>
  <si>
    <t>Zamkniety system do nawilżania z głowicą RESPI FLO</t>
  </si>
  <si>
    <t>Butla (słój) do ssaka Victoria II, który posiada Zamawiający, pojemność 2 litr</t>
  </si>
  <si>
    <t>Igła 25G lub 26G dł 120- 130mm do znieczulenia podpajęczynókowego typu Pencil Point z bocznym otworem, przezroczysty uchwyt lock, uchwyt mandrynu w kolorze odpowiadającemu kodowi rozmiarów.</t>
  </si>
  <si>
    <t>Pakiet 25- Cewniki dopępowinowe</t>
  </si>
  <si>
    <t>Cewnik dopępowinowy, Ch 4, Ch 5, Ch 6, długość w zakresie 30-40 cm</t>
  </si>
  <si>
    <t>3.</t>
  </si>
  <si>
    <t>4.</t>
  </si>
  <si>
    <t>Rurka intubacyjna dooskrzelowa, dwuświatłowa, prawe oskrzele</t>
  </si>
  <si>
    <t>5.</t>
  </si>
  <si>
    <t>Rurka intubacyjna dooskrzelowa, dwuświatłowa, lewe oskrzele</t>
  </si>
  <si>
    <t>6.</t>
  </si>
  <si>
    <t>Rurka LTS, nr 5</t>
  </si>
  <si>
    <t>Mankiet wielorazowy Dura-Cuf standard, dla dorosłych, 23-35 cm</t>
  </si>
  <si>
    <t>Pakiet 24- Akcesoria medyczne</t>
  </si>
  <si>
    <t>Resuscytator silikonowy AMBU, dla dorosłych</t>
  </si>
  <si>
    <t>Pakiet 26- Cewnik Trzustkowy</t>
  </si>
  <si>
    <t>Cewnik trzustkowy  wielorazowy z krótką zwężaną końcowką średnicy 2,5 f przyjmujący  prowadnice 0,025 posiadający znacznik fluoroskopowy na koncu minimalna długośc roboczą 1950 mm minimalna srednica kanału 2,2</t>
  </si>
  <si>
    <t>Pakiet 27- Trójnik ECPW</t>
  </si>
  <si>
    <t>Trójnik - łącznik do ECPW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</si>
</sst>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,"/>
    <numFmt numFmtId="165" formatCode="#,###.00"/>
    <numFmt numFmtId="166" formatCode="#,##0.00_ ;[Red]\-#,##0.00,"/>
    <numFmt numFmtId="167" formatCode="_-* #,##0.000,_z_ł_-;\-* #,##0.000,_z_ł_-;_-* \-??\ _z_ł_-;_-@_-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1"/>
      <color indexed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center"/>
    </xf>
    <xf numFmtId="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2" fillId="33" borderId="11" xfId="42" applyNumberFormat="1" applyFont="1" applyFill="1" applyBorder="1" applyAlignment="1" applyProtection="1">
      <alignment horizontal="center" wrapText="1"/>
      <protection/>
    </xf>
    <xf numFmtId="4" fontId="1" fillId="0" borderId="0" xfId="42" applyNumberFormat="1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52" applyFont="1" applyFill="1" applyBorder="1" applyAlignment="1">
      <alignment wrapText="1"/>
      <protection/>
    </xf>
    <xf numFmtId="0" fontId="1" fillId="0" borderId="0" xfId="52" applyFont="1" applyFill="1" applyBorder="1" applyAlignment="1">
      <alignment wrapText="1"/>
      <protection/>
    </xf>
    <xf numFmtId="0" fontId="2" fillId="33" borderId="11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1" fillId="0" borderId="0" xfId="52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wrapText="1"/>
    </xf>
    <xf numFmtId="0" fontId="8" fillId="0" borderId="11" xfId="52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1" fillId="0" borderId="0" xfId="42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9" fontId="2" fillId="33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9" fontId="2" fillId="33" borderId="17" xfId="0" applyNumberFormat="1" applyFont="1" applyFill="1" applyBorder="1" applyAlignment="1">
      <alignment horizontal="center" vertical="center"/>
    </xf>
    <xf numFmtId="4" fontId="2" fillId="33" borderId="16" xfId="42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4" fontId="0" fillId="0" borderId="0" xfId="62" applyNumberFormat="1" applyFont="1" applyFill="1" applyBorder="1" applyAlignment="1" applyProtection="1">
      <alignment/>
      <protection/>
    </xf>
    <xf numFmtId="4" fontId="0" fillId="0" borderId="0" xfId="62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/>
    </xf>
    <xf numFmtId="0" fontId="1" fillId="0" borderId="14" xfId="52" applyFont="1" applyFill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62" applyNumberFormat="1" applyFont="1" applyFill="1" applyBorder="1" applyAlignment="1" applyProtection="1">
      <alignment/>
      <protection/>
    </xf>
    <xf numFmtId="4" fontId="2" fillId="0" borderId="0" xfId="62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center"/>
    </xf>
    <xf numFmtId="0" fontId="9" fillId="0" borderId="0" xfId="52" applyFont="1" applyFill="1" applyBorder="1" applyAlignment="1">
      <alignment horizontal="center" vertical="center" wrapText="1"/>
      <protection/>
    </xf>
    <xf numFmtId="4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3" xfId="52" applyFont="1" applyFill="1" applyBorder="1" applyAlignment="1">
      <alignment horizontal="center" wrapText="1"/>
      <protection/>
    </xf>
    <xf numFmtId="0" fontId="1" fillId="0" borderId="11" xfId="52" applyFont="1" applyFill="1" applyBorder="1" applyAlignment="1">
      <alignment horizont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9" fontId="0" fillId="0" borderId="11" xfId="56" applyFont="1" applyFill="1" applyBorder="1" applyAlignment="1">
      <alignment horizontal="center" vertical="center"/>
    </xf>
    <xf numFmtId="4" fontId="0" fillId="0" borderId="11" xfId="62" applyNumberFormat="1" applyFont="1" applyFill="1" applyBorder="1" applyAlignment="1" applyProtection="1">
      <alignment horizontal="center" vertical="center"/>
      <protection/>
    </xf>
    <xf numFmtId="4" fontId="0" fillId="0" borderId="11" xfId="62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4" fontId="4" fillId="0" borderId="11" xfId="62" applyNumberFormat="1" applyFont="1" applyFill="1" applyBorder="1" applyAlignment="1" applyProtection="1">
      <alignment/>
      <protection/>
    </xf>
    <xf numFmtId="4" fontId="4" fillId="0" borderId="11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0" fillId="0" borderId="11" xfId="52" applyFont="1" applyFill="1" applyBorder="1" applyAlignment="1">
      <alignment horizontal="left" vertical="center" wrapText="1"/>
      <protection/>
    </xf>
    <xf numFmtId="4" fontId="2" fillId="0" borderId="0" xfId="42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9" fontId="1" fillId="0" borderId="0" xfId="56" applyFont="1" applyFill="1" applyBorder="1" applyAlignment="1">
      <alignment horizontal="center" vertical="center"/>
    </xf>
    <xf numFmtId="4" fontId="1" fillId="0" borderId="0" xfId="62" applyNumberFormat="1" applyFont="1" applyFill="1" applyBorder="1" applyAlignment="1" applyProtection="1">
      <alignment horizontal="center" vertical="center"/>
      <protection/>
    </xf>
    <xf numFmtId="4" fontId="1" fillId="0" borderId="0" xfId="62" applyNumberFormat="1" applyFont="1" applyFill="1" applyBorder="1" applyAlignment="1">
      <alignment horizontal="center" vertical="center"/>
    </xf>
    <xf numFmtId="4" fontId="2" fillId="0" borderId="0" xfId="62" applyNumberFormat="1" applyFont="1" applyFill="1" applyBorder="1" applyAlignment="1" applyProtection="1">
      <alignment horizontal="center" vertical="center"/>
      <protection/>
    </xf>
    <xf numFmtId="4" fontId="2" fillId="0" borderId="0" xfId="62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wrapText="1"/>
      <protection/>
    </xf>
    <xf numFmtId="1" fontId="2" fillId="33" borderId="11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42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0" xfId="56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42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2" xfId="52" applyFont="1" applyFill="1" applyBorder="1" applyAlignment="1">
      <alignment vertical="top" wrapText="1"/>
      <protection/>
    </xf>
    <xf numFmtId="0" fontId="53" fillId="0" borderId="0" xfId="0" applyFont="1" applyAlignment="1">
      <alignment/>
    </xf>
    <xf numFmtId="0" fontId="54" fillId="0" borderId="0" xfId="52" applyFont="1" applyFill="1" applyBorder="1" applyAlignment="1">
      <alignment wrapText="1"/>
      <protection/>
    </xf>
    <xf numFmtId="0" fontId="54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vertical="center" wrapText="1"/>
    </xf>
    <xf numFmtId="0" fontId="54" fillId="0" borderId="0" xfId="52" applyFont="1" applyFill="1" applyBorder="1" applyAlignment="1">
      <alignment vertical="center" wrapText="1"/>
      <protection/>
    </xf>
    <xf numFmtId="0" fontId="55" fillId="0" borderId="0" xfId="0" applyFont="1" applyFill="1" applyBorder="1" applyAlignment="1">
      <alignment/>
    </xf>
    <xf numFmtId="0" fontId="56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52" applyFont="1" applyFill="1" applyBorder="1" applyAlignment="1">
      <alignment wrapText="1"/>
      <protection/>
    </xf>
    <xf numFmtId="0" fontId="4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14" xfId="52" applyFont="1" applyFill="1" applyBorder="1" applyAlignment="1">
      <alignment vertical="center" wrapText="1"/>
      <protection/>
    </xf>
    <xf numFmtId="0" fontId="0" fillId="0" borderId="13" xfId="52" applyFont="1" applyFill="1" applyBorder="1" applyAlignment="1">
      <alignment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52" applyFont="1" applyFill="1" applyBorder="1" applyAlignment="1">
      <alignment vertical="center" wrapText="1"/>
      <protection/>
    </xf>
    <xf numFmtId="0" fontId="0" fillId="0" borderId="22" xfId="52" applyFont="1" applyFill="1" applyBorder="1" applyAlignment="1">
      <alignment wrapText="1"/>
      <protection/>
    </xf>
    <xf numFmtId="0" fontId="1" fillId="0" borderId="0" xfId="52" applyFont="1" applyFill="1" applyBorder="1" applyAlignment="1">
      <alignment wrapText="1"/>
      <protection/>
    </xf>
    <xf numFmtId="1" fontId="2" fillId="0" borderId="0" xfId="52" applyNumberFormat="1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0" borderId="14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wrapText="1"/>
      <protection/>
    </xf>
    <xf numFmtId="0" fontId="0" fillId="0" borderId="0" xfId="52" applyFont="1" applyFill="1" applyBorder="1" applyAlignment="1">
      <alignment wrapText="1"/>
      <protection/>
    </xf>
    <xf numFmtId="1" fontId="0" fillId="0" borderId="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9" fontId="0" fillId="0" borderId="23" xfId="56" applyFont="1" applyFill="1" applyBorder="1" applyAlignment="1">
      <alignment horizontal="center" vertical="center"/>
    </xf>
    <xf numFmtId="0" fontId="0" fillId="0" borderId="14" xfId="52" applyFont="1" applyFill="1" applyBorder="1" applyAlignment="1">
      <alignment horizontal="center" vertical="center" wrapText="1"/>
      <protection/>
    </xf>
    <xf numFmtId="1" fontId="4" fillId="0" borderId="24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 vertical="center"/>
    </xf>
    <xf numFmtId="4" fontId="4" fillId="0" borderId="11" xfId="62" applyNumberFormat="1" applyFont="1" applyFill="1" applyBorder="1" applyAlignment="1" applyProtection="1">
      <alignment vertical="center"/>
      <protection/>
    </xf>
    <xf numFmtId="4" fontId="4" fillId="0" borderId="11" xfId="62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/>
      <protection/>
    </xf>
    <xf numFmtId="1" fontId="4" fillId="0" borderId="20" xfId="0" applyNumberFormat="1" applyFont="1" applyFill="1" applyBorder="1" applyAlignment="1">
      <alignment horizontal="center" vertical="center"/>
    </xf>
    <xf numFmtId="0" fontId="0" fillId="0" borderId="11" xfId="52" applyFont="1" applyFill="1" applyBorder="1" applyAlignment="1">
      <alignment wrapText="1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9" fontId="0" fillId="0" borderId="0" xfId="56" applyFont="1" applyFill="1" applyBorder="1" applyAlignment="1">
      <alignment horizontal="center" vertical="center"/>
    </xf>
    <xf numFmtId="4" fontId="4" fillId="0" borderId="11" xfId="62" applyNumberFormat="1" applyFont="1" applyFill="1" applyBorder="1" applyAlignment="1" applyProtection="1">
      <alignment horizontal="center" vertical="center"/>
      <protection/>
    </xf>
    <xf numFmtId="4" fontId="4" fillId="0" borderId="11" xfId="6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" fontId="4" fillId="0" borderId="11" xfId="0" applyNumberFormat="1" applyFont="1" applyFill="1" applyBorder="1" applyAlignment="1">
      <alignment horizontal="right" vertical="center"/>
    </xf>
    <xf numFmtId="4" fontId="0" fillId="0" borderId="11" xfId="62" applyNumberFormat="1" applyFont="1" applyFill="1" applyBorder="1" applyAlignment="1" applyProtection="1">
      <alignment horizontal="right" vertical="center"/>
      <protection/>
    </xf>
    <xf numFmtId="4" fontId="0" fillId="0" borderId="11" xfId="62" applyNumberFormat="1" applyFont="1" applyFill="1" applyBorder="1" applyAlignment="1">
      <alignment horizontal="right" vertical="center"/>
    </xf>
    <xf numFmtId="4" fontId="4" fillId="0" borderId="11" xfId="62" applyNumberFormat="1" applyFont="1" applyFill="1" applyBorder="1" applyAlignment="1" applyProtection="1">
      <alignment horizontal="right" vertical="center"/>
      <protection/>
    </xf>
    <xf numFmtId="4" fontId="4" fillId="0" borderId="11" xfId="62" applyNumberFormat="1" applyFont="1" applyFill="1" applyBorder="1" applyAlignment="1">
      <alignment horizontal="right" vertical="center"/>
    </xf>
    <xf numFmtId="4" fontId="4" fillId="0" borderId="15" xfId="62" applyNumberFormat="1" applyFont="1" applyFill="1" applyBorder="1" applyAlignment="1" applyProtection="1">
      <alignment horizontal="right" vertical="center"/>
      <protection/>
    </xf>
    <xf numFmtId="4" fontId="4" fillId="0" borderId="15" xfId="62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4" fontId="0" fillId="0" borderId="11" xfId="42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9" fontId="0" fillId="0" borderId="25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4" fontId="4" fillId="0" borderId="11" xfId="42" applyNumberFormat="1" applyFont="1" applyFill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>
      <alignment vertical="center"/>
    </xf>
    <xf numFmtId="4" fontId="0" fillId="0" borderId="11" xfId="42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5" xfId="42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62" applyNumberFormat="1" applyFont="1" applyFill="1" applyBorder="1" applyAlignment="1" applyProtection="1">
      <alignment horizontal="center" vertical="center"/>
      <protection/>
    </xf>
    <xf numFmtId="4" fontId="0" fillId="0" borderId="0" xfId="62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/>
    </xf>
    <xf numFmtId="4" fontId="4" fillId="33" borderId="11" xfId="42" applyNumberFormat="1" applyFont="1" applyFill="1" applyBorder="1" applyAlignment="1" applyProtection="1">
      <alignment horizontal="center" wrapText="1"/>
      <protection/>
    </xf>
    <xf numFmtId="4" fontId="4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right" vertical="center"/>
    </xf>
    <xf numFmtId="1" fontId="0" fillId="0" borderId="11" xfId="0" applyNumberFormat="1" applyFont="1" applyBorder="1" applyAlignment="1">
      <alignment horizontal="right" vertical="center"/>
    </xf>
    <xf numFmtId="9" fontId="0" fillId="0" borderId="11" xfId="56" applyFont="1" applyFill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1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wrapText="1"/>
      <protection locked="0"/>
    </xf>
    <xf numFmtId="4" fontId="0" fillId="0" borderId="19" xfId="62" applyNumberFormat="1" applyFont="1" applyFill="1" applyBorder="1" applyAlignment="1" applyProtection="1">
      <alignment horizontal="center" vertical="center"/>
      <protection/>
    </xf>
    <xf numFmtId="4" fontId="0" fillId="0" borderId="19" xfId="62" applyNumberFormat="1" applyFont="1" applyFill="1" applyBorder="1" applyAlignment="1">
      <alignment horizontal="center" vertical="center"/>
    </xf>
    <xf numFmtId="1" fontId="0" fillId="0" borderId="0" xfId="56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4" fillId="0" borderId="0" xfId="62" applyNumberFormat="1" applyFont="1" applyFill="1" applyBorder="1" applyAlignment="1" applyProtection="1">
      <alignment horizontal="center" vertical="center"/>
      <protection/>
    </xf>
    <xf numFmtId="4" fontId="4" fillId="0" borderId="0" xfId="62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42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9" fontId="0" fillId="0" borderId="29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9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9" fontId="0" fillId="0" borderId="25" xfId="56" applyFont="1" applyFill="1" applyBorder="1" applyAlignment="1">
      <alignment vertical="center"/>
    </xf>
    <xf numFmtId="4" fontId="4" fillId="0" borderId="21" xfId="62" applyNumberFormat="1" applyFont="1" applyFill="1" applyBorder="1" applyAlignment="1" applyProtection="1">
      <alignment horizontal="center" vertical="center" wrapText="1"/>
      <protection/>
    </xf>
    <xf numFmtId="4" fontId="4" fillId="0" borderId="11" xfId="62" applyNumberFormat="1" applyFont="1" applyFill="1" applyBorder="1" applyAlignment="1">
      <alignment vertical="center"/>
    </xf>
    <xf numFmtId="9" fontId="0" fillId="0" borderId="19" xfId="56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1" xfId="42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kiet cewniki" xfId="52"/>
    <cellStyle name="Normalny_Srarachowice 15 10 09 r 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8"/>
  <sheetViews>
    <sheetView tabSelected="1" zoomScaleSheetLayoutView="100" zoomScalePageLayoutView="0" workbookViewId="0" topLeftCell="A216">
      <selection activeCell="G238" sqref="G238"/>
    </sheetView>
  </sheetViews>
  <sheetFormatPr defaultColWidth="9.140625" defaultRowHeight="12.75"/>
  <cols>
    <col min="1" max="1" width="2.8515625" style="27" customWidth="1"/>
    <col min="2" max="2" width="51.8515625" style="27" customWidth="1"/>
    <col min="3" max="3" width="31.00390625" style="27" customWidth="1"/>
    <col min="4" max="4" width="11.28125" style="27" customWidth="1"/>
    <col min="5" max="5" width="6.7109375" style="122" customWidth="1"/>
    <col min="6" max="6" width="10.00390625" style="28" customWidth="1"/>
    <col min="7" max="7" width="11.28125" style="27" customWidth="1"/>
    <col min="8" max="8" width="11.140625" style="28" customWidth="1"/>
    <col min="9" max="9" width="17.8515625" style="28" customWidth="1"/>
    <col min="10" max="10" width="15.57421875" style="28" customWidth="1"/>
    <col min="11" max="11" width="9.421875" style="29" bestFit="1" customWidth="1"/>
    <col min="12" max="16384" width="9.140625" style="27" customWidth="1"/>
  </cols>
  <sheetData>
    <row r="2" ht="15">
      <c r="B2" s="98"/>
    </row>
    <row r="3" ht="12.75">
      <c r="A3" s="14" t="s">
        <v>20</v>
      </c>
    </row>
    <row r="4" ht="12.75">
      <c r="A4" s="14"/>
    </row>
    <row r="5" spans="1:11" s="1" customFormat="1" ht="12.75">
      <c r="A5" s="3"/>
      <c r="B5" s="179" t="s">
        <v>30</v>
      </c>
      <c r="C5" s="31"/>
      <c r="D5" s="31"/>
      <c r="E5" s="85"/>
      <c r="F5" s="15"/>
      <c r="G5" s="6"/>
      <c r="H5" s="18"/>
      <c r="I5" s="20"/>
      <c r="J5" s="18"/>
      <c r="K5" s="22"/>
    </row>
    <row r="6" spans="1:11" s="1" customFormat="1" ht="35.25" customHeight="1">
      <c r="A6" s="8" t="s">
        <v>9</v>
      </c>
      <c r="B6" s="16" t="s">
        <v>10</v>
      </c>
      <c r="C6" s="52" t="s">
        <v>0</v>
      </c>
      <c r="D6" s="8" t="s">
        <v>11</v>
      </c>
      <c r="E6" s="134" t="s">
        <v>1</v>
      </c>
      <c r="F6" s="43" t="s">
        <v>24</v>
      </c>
      <c r="G6" s="9" t="s">
        <v>13</v>
      </c>
      <c r="H6" s="19" t="s">
        <v>14</v>
      </c>
      <c r="I6" s="21" t="s">
        <v>15</v>
      </c>
      <c r="J6" s="21" t="s">
        <v>16</v>
      </c>
      <c r="K6" s="34" t="s">
        <v>26</v>
      </c>
    </row>
    <row r="7" spans="1:11" s="1" customFormat="1" ht="61.5" customHeight="1">
      <c r="A7" s="35" t="s">
        <v>17</v>
      </c>
      <c r="B7" s="158" t="s">
        <v>31</v>
      </c>
      <c r="C7" s="36"/>
      <c r="D7" s="276" t="s">
        <v>18</v>
      </c>
      <c r="E7" s="183">
        <v>20</v>
      </c>
      <c r="F7" s="199"/>
      <c r="G7" s="236">
        <v>0.08</v>
      </c>
      <c r="H7" s="237">
        <f>E7*F7</f>
        <v>0</v>
      </c>
      <c r="I7" s="238">
        <f>H7*G7</f>
        <v>0</v>
      </c>
      <c r="J7" s="238">
        <f>H7+I7</f>
        <v>0</v>
      </c>
      <c r="K7" s="168" t="s">
        <v>39</v>
      </c>
    </row>
    <row r="8" spans="1:11" s="1" customFormat="1" ht="12.75">
      <c r="A8" s="3"/>
      <c r="B8" s="38"/>
      <c r="C8" s="39"/>
      <c r="D8" s="248"/>
      <c r="E8" s="198"/>
      <c r="F8" s="277" t="s">
        <v>19</v>
      </c>
      <c r="G8" s="277"/>
      <c r="H8" s="278">
        <f>SUM(H7:H7)</f>
        <v>0</v>
      </c>
      <c r="I8" s="137">
        <f>SUM(I7:I7)</f>
        <v>0</v>
      </c>
      <c r="J8" s="137">
        <f>SUM(J7:J7)</f>
        <v>0</v>
      </c>
      <c r="K8" s="26"/>
    </row>
    <row r="9" spans="1:11" s="1" customFormat="1" ht="12.75">
      <c r="A9" s="3"/>
      <c r="B9" s="180" t="s">
        <v>35</v>
      </c>
      <c r="C9" s="3"/>
      <c r="D9" s="3"/>
      <c r="E9" s="123"/>
      <c r="F9" s="15"/>
      <c r="G9" s="6"/>
      <c r="H9" s="18"/>
      <c r="I9" s="20"/>
      <c r="J9" s="18"/>
      <c r="K9" s="22"/>
    </row>
    <row r="10" spans="1:11" s="1" customFormat="1" ht="31.5" customHeight="1">
      <c r="A10" s="8" t="s">
        <v>9</v>
      </c>
      <c r="B10" s="16" t="s">
        <v>10</v>
      </c>
      <c r="C10" s="52" t="s">
        <v>0</v>
      </c>
      <c r="D10" s="8" t="s">
        <v>11</v>
      </c>
      <c r="E10" s="134" t="s">
        <v>1</v>
      </c>
      <c r="F10" s="43" t="s">
        <v>24</v>
      </c>
      <c r="G10" s="9" t="s">
        <v>13</v>
      </c>
      <c r="H10" s="19" t="s">
        <v>14</v>
      </c>
      <c r="I10" s="21" t="s">
        <v>15</v>
      </c>
      <c r="J10" s="21" t="s">
        <v>16</v>
      </c>
      <c r="K10" s="34" t="s">
        <v>26</v>
      </c>
    </row>
    <row r="11" spans="1:11" s="1" customFormat="1" ht="63.75">
      <c r="A11" s="116">
        <v>1</v>
      </c>
      <c r="B11" s="120" t="s">
        <v>32</v>
      </c>
      <c r="C11" s="40"/>
      <c r="D11" s="235" t="s">
        <v>18</v>
      </c>
      <c r="E11" s="279">
        <v>5</v>
      </c>
      <c r="F11" s="314"/>
      <c r="G11" s="236">
        <v>0.08</v>
      </c>
      <c r="H11" s="237">
        <f>E11*F11</f>
        <v>0</v>
      </c>
      <c r="I11" s="238">
        <f>H11*G11</f>
        <v>0</v>
      </c>
      <c r="J11" s="238">
        <f>H11+I11</f>
        <v>0</v>
      </c>
      <c r="K11" s="168" t="s">
        <v>39</v>
      </c>
    </row>
    <row r="12" spans="1:11" s="1" customFormat="1" ht="89.25">
      <c r="A12" s="116">
        <v>2</v>
      </c>
      <c r="B12" s="120" t="s">
        <v>33</v>
      </c>
      <c r="C12" s="40"/>
      <c r="D12" s="235" t="s">
        <v>18</v>
      </c>
      <c r="E12" s="279">
        <v>5</v>
      </c>
      <c r="F12" s="314"/>
      <c r="G12" s="236">
        <v>0.08</v>
      </c>
      <c r="H12" s="237">
        <f>E12*F12</f>
        <v>0</v>
      </c>
      <c r="I12" s="238">
        <f>H12*G12</f>
        <v>0</v>
      </c>
      <c r="J12" s="238">
        <f>H12+I12</f>
        <v>0</v>
      </c>
      <c r="K12" s="168" t="s">
        <v>39</v>
      </c>
    </row>
    <row r="13" spans="6:11" ht="12.75">
      <c r="F13" s="199" t="s">
        <v>19</v>
      </c>
      <c r="G13" s="249"/>
      <c r="H13" s="278">
        <f>SUM(H11:H12)</f>
        <v>0</v>
      </c>
      <c r="I13" s="137">
        <f>SUM(I11:I12)</f>
        <v>0</v>
      </c>
      <c r="J13" s="137">
        <f>SUM(J11:J12)</f>
        <v>0</v>
      </c>
      <c r="K13" s="48"/>
    </row>
    <row r="14" spans="6:11" ht="12.75">
      <c r="F14" s="10"/>
      <c r="G14" s="10"/>
      <c r="H14" s="118"/>
      <c r="I14" s="119"/>
      <c r="J14" s="119"/>
      <c r="K14" s="49"/>
    </row>
    <row r="15" spans="1:11" ht="12.75">
      <c r="A15" s="3"/>
      <c r="B15" s="180" t="s">
        <v>36</v>
      </c>
      <c r="C15" s="41"/>
      <c r="D15" s="41"/>
      <c r="E15" s="124"/>
      <c r="F15" s="15"/>
      <c r="G15" s="6"/>
      <c r="H15" s="18"/>
      <c r="I15" s="20"/>
      <c r="J15" s="18"/>
      <c r="K15" s="39"/>
    </row>
    <row r="16" spans="1:11" ht="33.75">
      <c r="A16" s="32" t="s">
        <v>9</v>
      </c>
      <c r="B16" s="42" t="s">
        <v>10</v>
      </c>
      <c r="C16" s="52" t="s">
        <v>0</v>
      </c>
      <c r="D16" s="8" t="s">
        <v>11</v>
      </c>
      <c r="E16" s="134" t="s">
        <v>1</v>
      </c>
      <c r="F16" s="43" t="s">
        <v>24</v>
      </c>
      <c r="G16" s="33" t="s">
        <v>13</v>
      </c>
      <c r="H16" s="44" t="s">
        <v>14</v>
      </c>
      <c r="I16" s="43" t="s">
        <v>15</v>
      </c>
      <c r="J16" s="43" t="s">
        <v>16</v>
      </c>
      <c r="K16" s="34" t="s">
        <v>26</v>
      </c>
    </row>
    <row r="17" spans="1:11" ht="72">
      <c r="A17" s="116">
        <v>34</v>
      </c>
      <c r="B17" s="117" t="s">
        <v>34</v>
      </c>
      <c r="C17" s="133"/>
      <c r="D17" s="235" t="s">
        <v>23</v>
      </c>
      <c r="E17" s="183">
        <v>2</v>
      </c>
      <c r="F17" s="280"/>
      <c r="G17" s="236">
        <v>0.08</v>
      </c>
      <c r="H17" s="237">
        <f>E17*F17</f>
        <v>0</v>
      </c>
      <c r="I17" s="238">
        <f>H17*G17</f>
        <v>0</v>
      </c>
      <c r="J17" s="238">
        <f>H17+I17</f>
        <v>0</v>
      </c>
      <c r="K17" s="26" t="s">
        <v>38</v>
      </c>
    </row>
    <row r="18" spans="6:11" ht="12.75">
      <c r="F18" s="199" t="s">
        <v>19</v>
      </c>
      <c r="G18" s="249"/>
      <c r="H18" s="278">
        <f>SUM(H17:H17)</f>
        <v>0</v>
      </c>
      <c r="I18" s="137">
        <f>SUM(I17:I17)</f>
        <v>0</v>
      </c>
      <c r="J18" s="137">
        <f>SUM(J17:J17)</f>
        <v>0</v>
      </c>
      <c r="K18" s="49"/>
    </row>
    <row r="19" spans="6:11" ht="12.75">
      <c r="F19" s="10"/>
      <c r="G19" s="10"/>
      <c r="H19" s="118"/>
      <c r="I19" s="119"/>
      <c r="J19" s="119"/>
      <c r="K19" s="49"/>
    </row>
    <row r="20" ht="12.75">
      <c r="B20" s="159"/>
    </row>
    <row r="21" spans="1:11" s="1" customFormat="1" ht="12.75">
      <c r="A21" s="3"/>
      <c r="B21" s="179" t="s">
        <v>132</v>
      </c>
      <c r="C21" s="39"/>
      <c r="D21" s="39"/>
      <c r="E21" s="85"/>
      <c r="F21" s="15"/>
      <c r="G21" s="6"/>
      <c r="H21" s="18"/>
      <c r="I21" s="20"/>
      <c r="J21" s="18"/>
      <c r="K21" s="22"/>
    </row>
    <row r="22" spans="1:11" s="7" customFormat="1" ht="33.75">
      <c r="A22" s="8" t="s">
        <v>9</v>
      </c>
      <c r="B22" s="8" t="s">
        <v>10</v>
      </c>
      <c r="C22" s="52" t="s">
        <v>0</v>
      </c>
      <c r="D22" s="8" t="s">
        <v>11</v>
      </c>
      <c r="E22" s="134" t="s">
        <v>1</v>
      </c>
      <c r="F22" s="43" t="s">
        <v>24</v>
      </c>
      <c r="G22" s="9" t="s">
        <v>13</v>
      </c>
      <c r="H22" s="19" t="s">
        <v>14</v>
      </c>
      <c r="I22" s="21" t="s">
        <v>15</v>
      </c>
      <c r="J22" s="21" t="s">
        <v>16</v>
      </c>
      <c r="K22" s="34" t="s">
        <v>26</v>
      </c>
    </row>
    <row r="23" spans="1:15" s="1" customFormat="1" ht="191.25">
      <c r="A23" s="73" t="s">
        <v>17</v>
      </c>
      <c r="B23" s="169" t="s">
        <v>135</v>
      </c>
      <c r="C23" s="17"/>
      <c r="D23" s="200" t="s">
        <v>5</v>
      </c>
      <c r="E23" s="183">
        <v>1600</v>
      </c>
      <c r="F23" s="281"/>
      <c r="G23" s="245">
        <v>8</v>
      </c>
      <c r="H23" s="246">
        <f>F23*E23</f>
        <v>0</v>
      </c>
      <c r="I23" s="247">
        <f>H23*0.08</f>
        <v>0</v>
      </c>
      <c r="J23" s="247">
        <f>H23*1.08</f>
        <v>0</v>
      </c>
      <c r="K23" s="177" t="s">
        <v>37</v>
      </c>
      <c r="O23" s="115"/>
    </row>
    <row r="24" spans="1:15" s="1" customFormat="1" ht="25.5">
      <c r="A24" s="35">
        <v>2</v>
      </c>
      <c r="B24" s="169" t="s">
        <v>118</v>
      </c>
      <c r="C24" s="17"/>
      <c r="D24" s="200" t="s">
        <v>116</v>
      </c>
      <c r="E24" s="183">
        <v>200</v>
      </c>
      <c r="F24" s="281"/>
      <c r="G24" s="245">
        <v>8</v>
      </c>
      <c r="H24" s="246">
        <f>F24*E24</f>
        <v>0</v>
      </c>
      <c r="I24" s="247">
        <f>H24*0.08</f>
        <v>0</v>
      </c>
      <c r="J24" s="247">
        <f>H24*1.08</f>
        <v>0</v>
      </c>
      <c r="K24" s="177" t="s">
        <v>117</v>
      </c>
      <c r="O24" s="115"/>
    </row>
    <row r="25" spans="1:11" s="1" customFormat="1" ht="12.75">
      <c r="A25" s="3"/>
      <c r="B25" s="160"/>
      <c r="C25" s="39"/>
      <c r="D25" s="248"/>
      <c r="E25" s="198"/>
      <c r="F25" s="249" t="s">
        <v>19</v>
      </c>
      <c r="G25" s="249"/>
      <c r="H25" s="250">
        <f>SUM(H23:H24)</f>
        <v>0</v>
      </c>
      <c r="I25" s="137">
        <f>SUM(I23:I24)</f>
        <v>0</v>
      </c>
      <c r="J25" s="137">
        <f>SUM(J23:J24)</f>
        <v>0</v>
      </c>
      <c r="K25" s="169"/>
    </row>
    <row r="26" spans="1:11" s="7" customFormat="1" ht="12.75">
      <c r="A26" s="3"/>
      <c r="B26" s="161"/>
      <c r="C26" s="4"/>
      <c r="D26" s="4"/>
      <c r="E26" s="123"/>
      <c r="F26" s="15"/>
      <c r="G26" s="5"/>
      <c r="H26" s="18"/>
      <c r="I26" s="20"/>
      <c r="J26" s="18"/>
      <c r="K26" s="23"/>
    </row>
    <row r="27" ht="12.75">
      <c r="B27" s="159"/>
    </row>
    <row r="28" spans="1:11" s="65" customFormat="1" ht="12.75">
      <c r="A28" s="58"/>
      <c r="B28" s="178" t="s">
        <v>40</v>
      </c>
      <c r="C28" s="104"/>
      <c r="D28" s="59"/>
      <c r="E28" s="135"/>
      <c r="F28" s="60"/>
      <c r="G28" s="61"/>
      <c r="H28" s="62"/>
      <c r="I28" s="63"/>
      <c r="J28" s="63"/>
      <c r="K28" s="64"/>
    </row>
    <row r="29" spans="1:11" s="59" customFormat="1" ht="33.75">
      <c r="A29" s="66" t="s">
        <v>9</v>
      </c>
      <c r="B29" s="66" t="s">
        <v>10</v>
      </c>
      <c r="C29" s="52" t="s">
        <v>0</v>
      </c>
      <c r="D29" s="8" t="s">
        <v>11</v>
      </c>
      <c r="E29" s="134" t="s">
        <v>1</v>
      </c>
      <c r="F29" s="43" t="s">
        <v>24</v>
      </c>
      <c r="G29" s="67" t="s">
        <v>13</v>
      </c>
      <c r="H29" s="44" t="s">
        <v>14</v>
      </c>
      <c r="I29" s="43" t="s">
        <v>15</v>
      </c>
      <c r="J29" s="43" t="s">
        <v>16</v>
      </c>
      <c r="K29" s="34" t="s">
        <v>27</v>
      </c>
    </row>
    <row r="30" spans="1:11" s="13" customFormat="1" ht="89.25">
      <c r="A30" s="11">
        <v>1</v>
      </c>
      <c r="B30" s="170" t="s">
        <v>41</v>
      </c>
      <c r="C30" s="68"/>
      <c r="D30" s="200" t="s">
        <v>22</v>
      </c>
      <c r="E30" s="183">
        <v>1000</v>
      </c>
      <c r="F30" s="295"/>
      <c r="G30" s="236">
        <v>0.08</v>
      </c>
      <c r="H30" s="246">
        <f aca="true" t="shared" si="0" ref="H30:H46">F30*E30</f>
        <v>0</v>
      </c>
      <c r="I30" s="247">
        <f aca="true" t="shared" si="1" ref="I30:I46">H30*0.08</f>
        <v>0</v>
      </c>
      <c r="J30" s="247">
        <f aca="true" t="shared" si="2" ref="J30:J46">H30*1.08</f>
        <v>0</v>
      </c>
      <c r="K30" s="140" t="s">
        <v>59</v>
      </c>
    </row>
    <row r="31" spans="1:11" s="13" customFormat="1" ht="25.5">
      <c r="A31" s="11">
        <v>2</v>
      </c>
      <c r="B31" s="169" t="s">
        <v>42</v>
      </c>
      <c r="C31" s="69"/>
      <c r="D31" s="202" t="s">
        <v>22</v>
      </c>
      <c r="E31" s="282">
        <v>500</v>
      </c>
      <c r="F31" s="295"/>
      <c r="G31" s="241">
        <v>0.08</v>
      </c>
      <c r="H31" s="246">
        <f t="shared" si="0"/>
        <v>0</v>
      </c>
      <c r="I31" s="247">
        <f t="shared" si="1"/>
        <v>0</v>
      </c>
      <c r="J31" s="247">
        <f t="shared" si="2"/>
        <v>0</v>
      </c>
      <c r="K31" s="140" t="s">
        <v>59</v>
      </c>
    </row>
    <row r="32" spans="1:11" s="13" customFormat="1" ht="76.5">
      <c r="A32" s="11">
        <v>3</v>
      </c>
      <c r="B32" s="171" t="s">
        <v>43</v>
      </c>
      <c r="C32" s="69"/>
      <c r="D32" s="202" t="s">
        <v>22</v>
      </c>
      <c r="E32" s="283">
        <v>600</v>
      </c>
      <c r="F32" s="295"/>
      <c r="G32" s="284">
        <v>0.08</v>
      </c>
      <c r="H32" s="246">
        <f t="shared" si="0"/>
        <v>0</v>
      </c>
      <c r="I32" s="247">
        <f t="shared" si="1"/>
        <v>0</v>
      </c>
      <c r="J32" s="247">
        <f t="shared" si="2"/>
        <v>0</v>
      </c>
      <c r="K32" s="140" t="s">
        <v>59</v>
      </c>
    </row>
    <row r="33" spans="1:11" s="13" customFormat="1" ht="25.5">
      <c r="A33" s="11">
        <v>4</v>
      </c>
      <c r="B33" s="172" t="s">
        <v>44</v>
      </c>
      <c r="C33" s="69"/>
      <c r="D33" s="202" t="s">
        <v>22</v>
      </c>
      <c r="E33" s="283">
        <v>1500</v>
      </c>
      <c r="F33" s="295"/>
      <c r="G33" s="284">
        <v>0.08</v>
      </c>
      <c r="H33" s="246">
        <f t="shared" si="0"/>
        <v>0</v>
      </c>
      <c r="I33" s="247">
        <f t="shared" si="1"/>
        <v>0</v>
      </c>
      <c r="J33" s="247">
        <f t="shared" si="2"/>
        <v>0</v>
      </c>
      <c r="K33" s="140" t="s">
        <v>59</v>
      </c>
    </row>
    <row r="34" spans="1:11" s="13" customFormat="1" ht="89.25">
      <c r="A34" s="11">
        <v>5</v>
      </c>
      <c r="B34" s="171" t="s">
        <v>45</v>
      </c>
      <c r="C34" s="69"/>
      <c r="D34" s="202" t="s">
        <v>22</v>
      </c>
      <c r="E34" s="283">
        <v>1000</v>
      </c>
      <c r="F34" s="295"/>
      <c r="G34" s="284">
        <v>0.08</v>
      </c>
      <c r="H34" s="246">
        <f t="shared" si="0"/>
        <v>0</v>
      </c>
      <c r="I34" s="247">
        <f t="shared" si="1"/>
        <v>0</v>
      </c>
      <c r="J34" s="247">
        <f t="shared" si="2"/>
        <v>0</v>
      </c>
      <c r="K34" s="140" t="s">
        <v>59</v>
      </c>
    </row>
    <row r="35" spans="1:11" s="13" customFormat="1" ht="89.25">
      <c r="A35" s="11">
        <v>6</v>
      </c>
      <c r="B35" s="171" t="s">
        <v>46</v>
      </c>
      <c r="C35" s="69"/>
      <c r="D35" s="202" t="s">
        <v>22</v>
      </c>
      <c r="E35" s="283">
        <v>1000</v>
      </c>
      <c r="F35" s="295"/>
      <c r="G35" s="284">
        <v>0.08</v>
      </c>
      <c r="H35" s="246">
        <f t="shared" si="0"/>
        <v>0</v>
      </c>
      <c r="I35" s="247">
        <f t="shared" si="1"/>
        <v>0</v>
      </c>
      <c r="J35" s="247">
        <f t="shared" si="2"/>
        <v>0</v>
      </c>
      <c r="K35" s="140" t="s">
        <v>59</v>
      </c>
    </row>
    <row r="36" spans="1:11" s="13" customFormat="1" ht="92.25" customHeight="1">
      <c r="A36" s="11">
        <v>7</v>
      </c>
      <c r="B36" s="173" t="s">
        <v>47</v>
      </c>
      <c r="C36" s="71"/>
      <c r="D36" s="285" t="s">
        <v>23</v>
      </c>
      <c r="E36" s="286">
        <v>1000</v>
      </c>
      <c r="F36" s="296"/>
      <c r="G36" s="284">
        <v>0.08</v>
      </c>
      <c r="H36" s="246">
        <f t="shared" si="0"/>
        <v>0</v>
      </c>
      <c r="I36" s="247">
        <f t="shared" si="1"/>
        <v>0</v>
      </c>
      <c r="J36" s="247">
        <f t="shared" si="2"/>
        <v>0</v>
      </c>
      <c r="K36" s="140" t="s">
        <v>59</v>
      </c>
    </row>
    <row r="37" spans="1:11" s="13" customFormat="1" ht="102">
      <c r="A37" s="11">
        <v>8</v>
      </c>
      <c r="B37" s="173" t="s">
        <v>48</v>
      </c>
      <c r="C37" s="71"/>
      <c r="D37" s="285" t="s">
        <v>23</v>
      </c>
      <c r="E37" s="286">
        <v>3000</v>
      </c>
      <c r="F37" s="296"/>
      <c r="G37" s="284">
        <v>0.08</v>
      </c>
      <c r="H37" s="246">
        <f t="shared" si="0"/>
        <v>0</v>
      </c>
      <c r="I37" s="247">
        <f t="shared" si="1"/>
        <v>0</v>
      </c>
      <c r="J37" s="247">
        <f t="shared" si="2"/>
        <v>0</v>
      </c>
      <c r="K37" s="140" t="s">
        <v>59</v>
      </c>
    </row>
    <row r="38" spans="1:11" s="13" customFormat="1" ht="114.75">
      <c r="A38" s="11">
        <v>9</v>
      </c>
      <c r="B38" s="174" t="s">
        <v>50</v>
      </c>
      <c r="C38" s="68"/>
      <c r="D38" s="202" t="s">
        <v>23</v>
      </c>
      <c r="E38" s="286">
        <v>2000</v>
      </c>
      <c r="F38" s="296"/>
      <c r="G38" s="284">
        <v>0.08</v>
      </c>
      <c r="H38" s="246">
        <f t="shared" si="0"/>
        <v>0</v>
      </c>
      <c r="I38" s="247">
        <f t="shared" si="1"/>
        <v>0</v>
      </c>
      <c r="J38" s="247">
        <f t="shared" si="2"/>
        <v>0</v>
      </c>
      <c r="K38" s="140" t="s">
        <v>59</v>
      </c>
    </row>
    <row r="39" spans="1:11" s="13" customFormat="1" ht="114.75">
      <c r="A39" s="11">
        <v>10</v>
      </c>
      <c r="B39" s="174" t="s">
        <v>49</v>
      </c>
      <c r="C39" s="69"/>
      <c r="D39" s="285" t="s">
        <v>23</v>
      </c>
      <c r="E39" s="286">
        <v>1800</v>
      </c>
      <c r="F39" s="296"/>
      <c r="G39" s="284">
        <v>0.08</v>
      </c>
      <c r="H39" s="246">
        <f t="shared" si="0"/>
        <v>0</v>
      </c>
      <c r="I39" s="247">
        <f t="shared" si="1"/>
        <v>0</v>
      </c>
      <c r="J39" s="247">
        <f t="shared" si="2"/>
        <v>0</v>
      </c>
      <c r="K39" s="140" t="s">
        <v>59</v>
      </c>
    </row>
    <row r="40" spans="1:12" s="13" customFormat="1" ht="114.75">
      <c r="A40" s="11">
        <v>11</v>
      </c>
      <c r="B40" s="174" t="s">
        <v>51</v>
      </c>
      <c r="C40" s="69"/>
      <c r="D40" s="285" t="s">
        <v>23</v>
      </c>
      <c r="E40" s="286">
        <v>1500</v>
      </c>
      <c r="F40" s="297"/>
      <c r="G40" s="284">
        <v>0.08</v>
      </c>
      <c r="H40" s="246">
        <f t="shared" si="0"/>
        <v>0</v>
      </c>
      <c r="I40" s="247">
        <f t="shared" si="1"/>
        <v>0</v>
      </c>
      <c r="J40" s="247">
        <f t="shared" si="2"/>
        <v>0</v>
      </c>
      <c r="K40" s="140" t="s">
        <v>59</v>
      </c>
      <c r="L40" s="72"/>
    </row>
    <row r="41" spans="1:11" s="13" customFormat="1" ht="89.25">
      <c r="A41" s="11">
        <v>12</v>
      </c>
      <c r="B41" s="171" t="s">
        <v>52</v>
      </c>
      <c r="C41" s="69"/>
      <c r="D41" s="285" t="s">
        <v>18</v>
      </c>
      <c r="E41" s="287">
        <v>1500</v>
      </c>
      <c r="F41" s="295"/>
      <c r="G41" s="284">
        <v>0.08</v>
      </c>
      <c r="H41" s="246">
        <f t="shared" si="0"/>
        <v>0</v>
      </c>
      <c r="I41" s="247">
        <f t="shared" si="1"/>
        <v>0</v>
      </c>
      <c r="J41" s="247">
        <f t="shared" si="2"/>
        <v>0</v>
      </c>
      <c r="K41" s="140" t="s">
        <v>59</v>
      </c>
    </row>
    <row r="42" spans="1:11" s="13" customFormat="1" ht="40.5" customHeight="1">
      <c r="A42" s="11">
        <v>13</v>
      </c>
      <c r="B42" s="171" t="s">
        <v>53</v>
      </c>
      <c r="C42" s="70"/>
      <c r="D42" s="288" t="s">
        <v>18</v>
      </c>
      <c r="E42" s="289">
        <v>600</v>
      </c>
      <c r="F42" s="298"/>
      <c r="G42" s="284">
        <v>0.08</v>
      </c>
      <c r="H42" s="246">
        <f t="shared" si="0"/>
        <v>0</v>
      </c>
      <c r="I42" s="247">
        <f t="shared" si="1"/>
        <v>0</v>
      </c>
      <c r="J42" s="247">
        <f t="shared" si="2"/>
        <v>0</v>
      </c>
      <c r="K42" s="140" t="s">
        <v>59</v>
      </c>
    </row>
    <row r="43" spans="1:11" s="13" customFormat="1" ht="40.5" customHeight="1">
      <c r="A43" s="101">
        <v>14</v>
      </c>
      <c r="B43" s="181" t="s">
        <v>54</v>
      </c>
      <c r="C43" s="182"/>
      <c r="D43" s="290" t="s">
        <v>18</v>
      </c>
      <c r="E43" s="291">
        <v>600</v>
      </c>
      <c r="F43" s="299"/>
      <c r="G43" s="292">
        <v>0.08</v>
      </c>
      <c r="H43" s="246">
        <f t="shared" si="0"/>
        <v>0</v>
      </c>
      <c r="I43" s="247">
        <f t="shared" si="1"/>
        <v>0</v>
      </c>
      <c r="J43" s="247">
        <f t="shared" si="2"/>
        <v>0</v>
      </c>
      <c r="K43" s="140" t="s">
        <v>59</v>
      </c>
    </row>
    <row r="44" spans="1:11" s="13" customFormat="1" ht="40.5" customHeight="1">
      <c r="A44" s="11">
        <v>15</v>
      </c>
      <c r="B44" s="177" t="s">
        <v>60</v>
      </c>
      <c r="C44" s="71"/>
      <c r="D44" s="200" t="s">
        <v>18</v>
      </c>
      <c r="E44" s="183">
        <v>100</v>
      </c>
      <c r="F44" s="295"/>
      <c r="G44" s="292">
        <v>0.08</v>
      </c>
      <c r="H44" s="246">
        <f t="shared" si="0"/>
        <v>0</v>
      </c>
      <c r="I44" s="247">
        <f t="shared" si="1"/>
        <v>0</v>
      </c>
      <c r="J44" s="247">
        <f t="shared" si="2"/>
        <v>0</v>
      </c>
      <c r="K44" s="140" t="s">
        <v>59</v>
      </c>
    </row>
    <row r="45" spans="1:11" s="13" customFormat="1" ht="40.5" customHeight="1">
      <c r="A45" s="11">
        <v>16</v>
      </c>
      <c r="B45" s="177" t="s">
        <v>61</v>
      </c>
      <c r="C45" s="71"/>
      <c r="D45" s="200" t="s">
        <v>18</v>
      </c>
      <c r="E45" s="183">
        <v>300</v>
      </c>
      <c r="F45" s="295"/>
      <c r="G45" s="292">
        <v>0.08</v>
      </c>
      <c r="H45" s="246">
        <f t="shared" si="0"/>
        <v>0</v>
      </c>
      <c r="I45" s="247">
        <f t="shared" si="1"/>
        <v>0</v>
      </c>
      <c r="J45" s="247">
        <f t="shared" si="2"/>
        <v>0</v>
      </c>
      <c r="K45" s="140" t="s">
        <v>59</v>
      </c>
    </row>
    <row r="46" spans="1:11" s="13" customFormat="1" ht="40.5" customHeight="1">
      <c r="A46" s="11">
        <v>17</v>
      </c>
      <c r="B46" s="177" t="s">
        <v>62</v>
      </c>
      <c r="C46" s="71"/>
      <c r="D46" s="200" t="s">
        <v>18</v>
      </c>
      <c r="E46" s="183">
        <v>100</v>
      </c>
      <c r="F46" s="295"/>
      <c r="G46" s="292">
        <v>0.08</v>
      </c>
      <c r="H46" s="246">
        <f t="shared" si="0"/>
        <v>0</v>
      </c>
      <c r="I46" s="247">
        <f t="shared" si="1"/>
        <v>0</v>
      </c>
      <c r="J46" s="247">
        <f t="shared" si="2"/>
        <v>0</v>
      </c>
      <c r="K46" s="140" t="s">
        <v>59</v>
      </c>
    </row>
    <row r="47" spans="1:11" s="13" customFormat="1" ht="12.75">
      <c r="A47" s="25"/>
      <c r="B47" s="162"/>
      <c r="C47" s="99"/>
      <c r="D47" s="293"/>
      <c r="E47" s="210"/>
      <c r="F47" s="294" t="s">
        <v>2</v>
      </c>
      <c r="G47" s="243"/>
      <c r="H47" s="244">
        <f>SUM(H30:H46)</f>
        <v>0</v>
      </c>
      <c r="I47" s="111">
        <f>SUM(I30:I46)</f>
        <v>0</v>
      </c>
      <c r="J47" s="111">
        <f>SUM(J30:J46)</f>
        <v>0</v>
      </c>
      <c r="K47" s="140"/>
    </row>
    <row r="48" spans="1:11" s="13" customFormat="1" ht="12.75">
      <c r="A48" s="25"/>
      <c r="B48" s="175" t="s">
        <v>58</v>
      </c>
      <c r="C48" s="99"/>
      <c r="D48" s="41"/>
      <c r="E48" s="126"/>
      <c r="F48" s="154"/>
      <c r="G48" s="155"/>
      <c r="H48" s="156"/>
      <c r="I48" s="157"/>
      <c r="J48" s="157"/>
      <c r="K48" s="24"/>
    </row>
    <row r="49" spans="1:11" s="13" customFormat="1" ht="12.75">
      <c r="A49" s="176">
        <v>1</v>
      </c>
      <c r="B49" s="177" t="s">
        <v>55</v>
      </c>
      <c r="C49" s="99"/>
      <c r="D49" s="41"/>
      <c r="E49" s="126"/>
      <c r="F49" s="154"/>
      <c r="G49" s="155"/>
      <c r="H49" s="156"/>
      <c r="I49" s="157"/>
      <c r="J49" s="157"/>
      <c r="K49" s="24"/>
    </row>
    <row r="50" spans="1:11" s="13" customFormat="1" ht="12.75">
      <c r="A50" s="176">
        <v>2</v>
      </c>
      <c r="B50" s="177" t="s">
        <v>56</v>
      </c>
      <c r="C50" s="99"/>
      <c r="D50" s="41"/>
      <c r="E50" s="126"/>
      <c r="F50" s="79"/>
      <c r="G50" s="61"/>
      <c r="H50" s="100"/>
      <c r="I50" s="54"/>
      <c r="J50" s="54"/>
      <c r="K50" s="24"/>
    </row>
    <row r="51" spans="1:11" s="13" customFormat="1" ht="76.5">
      <c r="A51" s="176">
        <v>3</v>
      </c>
      <c r="B51" s="177" t="s">
        <v>57</v>
      </c>
      <c r="C51" s="99"/>
      <c r="D51" s="41"/>
      <c r="E51" s="126"/>
      <c r="F51" s="79"/>
      <c r="G51" s="61"/>
      <c r="H51" s="100"/>
      <c r="I51" s="54"/>
      <c r="J51" s="54"/>
      <c r="K51" s="24"/>
    </row>
    <row r="52" spans="1:11" s="13" customFormat="1" ht="12">
      <c r="A52" s="25"/>
      <c r="B52" s="162"/>
      <c r="C52" s="99"/>
      <c r="D52" s="41"/>
      <c r="E52" s="126"/>
      <c r="F52" s="79"/>
      <c r="G52" s="61"/>
      <c r="H52" s="100"/>
      <c r="I52" s="54"/>
      <c r="J52" s="54"/>
      <c r="K52" s="24"/>
    </row>
    <row r="53" spans="1:11" s="13" customFormat="1" ht="12">
      <c r="A53" s="25"/>
      <c r="B53" s="162"/>
      <c r="C53" s="99"/>
      <c r="D53" s="41"/>
      <c r="E53" s="126"/>
      <c r="F53" s="79"/>
      <c r="G53" s="61"/>
      <c r="H53" s="100"/>
      <c r="I53" s="54"/>
      <c r="J53" s="54"/>
      <c r="K53" s="24"/>
    </row>
    <row r="54" spans="1:11" s="13" customFormat="1" ht="12">
      <c r="A54" s="25"/>
      <c r="B54" s="162"/>
      <c r="C54" s="99"/>
      <c r="D54" s="41"/>
      <c r="E54" s="126"/>
      <c r="F54" s="79"/>
      <c r="G54" s="61"/>
      <c r="H54" s="100"/>
      <c r="I54" s="54"/>
      <c r="J54" s="54"/>
      <c r="K54" s="24"/>
    </row>
    <row r="55" spans="1:11" s="13" customFormat="1" ht="12.75">
      <c r="A55" s="58"/>
      <c r="B55" s="178" t="s">
        <v>63</v>
      </c>
      <c r="C55" s="104"/>
      <c r="D55" s="59"/>
      <c r="E55" s="135"/>
      <c r="F55" s="60"/>
      <c r="G55" s="61"/>
      <c r="H55" s="62"/>
      <c r="I55" s="63"/>
      <c r="J55" s="63"/>
      <c r="K55" s="64"/>
    </row>
    <row r="56" spans="1:11" s="13" customFormat="1" ht="33.75">
      <c r="A56" s="66" t="s">
        <v>9</v>
      </c>
      <c r="B56" s="66" t="s">
        <v>10</v>
      </c>
      <c r="C56" s="52" t="s">
        <v>0</v>
      </c>
      <c r="D56" s="8" t="s">
        <v>11</v>
      </c>
      <c r="E56" s="134" t="s">
        <v>1</v>
      </c>
      <c r="F56" s="43" t="s">
        <v>24</v>
      </c>
      <c r="G56" s="67" t="s">
        <v>13</v>
      </c>
      <c r="H56" s="44" t="s">
        <v>14</v>
      </c>
      <c r="I56" s="43" t="s">
        <v>15</v>
      </c>
      <c r="J56" s="43" t="s">
        <v>16</v>
      </c>
      <c r="K56" s="34" t="s">
        <v>27</v>
      </c>
    </row>
    <row r="57" spans="1:11" s="13" customFormat="1" ht="38.25">
      <c r="A57" s="176">
        <v>1</v>
      </c>
      <c r="B57" s="170" t="s">
        <v>64</v>
      </c>
      <c r="C57" s="71"/>
      <c r="D57" s="235" t="s">
        <v>21</v>
      </c>
      <c r="E57" s="183">
        <v>15</v>
      </c>
      <c r="F57" s="295"/>
      <c r="G57" s="236">
        <v>0.08</v>
      </c>
      <c r="H57" s="246">
        <f>F57*E57</f>
        <v>0</v>
      </c>
      <c r="I57" s="247">
        <f>H57*0.08</f>
        <v>0</v>
      </c>
      <c r="J57" s="247">
        <f>H57*1.08</f>
        <v>0</v>
      </c>
      <c r="K57" s="168" t="s">
        <v>39</v>
      </c>
    </row>
    <row r="58" spans="1:11" s="13" customFormat="1" ht="38.25">
      <c r="A58" s="176">
        <v>2</v>
      </c>
      <c r="B58" s="170" t="s">
        <v>65</v>
      </c>
      <c r="C58" s="71"/>
      <c r="D58" s="235" t="s">
        <v>21</v>
      </c>
      <c r="E58" s="183">
        <v>120</v>
      </c>
      <c r="F58" s="295"/>
      <c r="G58" s="236">
        <v>0.08</v>
      </c>
      <c r="H58" s="246">
        <f>F58*E58</f>
        <v>0</v>
      </c>
      <c r="I58" s="247">
        <f>H58*0.08</f>
        <v>0</v>
      </c>
      <c r="J58" s="247">
        <f>H58*1.08</f>
        <v>0</v>
      </c>
      <c r="K58" s="168" t="s">
        <v>39</v>
      </c>
    </row>
    <row r="59" spans="1:11" s="13" customFormat="1" ht="38.25">
      <c r="A59" s="176">
        <v>3</v>
      </c>
      <c r="B59" s="170" t="s">
        <v>66</v>
      </c>
      <c r="C59" s="74"/>
      <c r="D59" s="239" t="s">
        <v>21</v>
      </c>
      <c r="E59" s="184">
        <v>80</v>
      </c>
      <c r="F59" s="298"/>
      <c r="G59" s="240">
        <v>0.08</v>
      </c>
      <c r="H59" s="246">
        <f>F59*E59</f>
        <v>0</v>
      </c>
      <c r="I59" s="247">
        <f>H59*0.08</f>
        <v>0</v>
      </c>
      <c r="J59" s="247">
        <f>H59*1.08</f>
        <v>0</v>
      </c>
      <c r="K59" s="168" t="s">
        <v>39</v>
      </c>
    </row>
    <row r="60" spans="1:11" s="13" customFormat="1" ht="38.25">
      <c r="A60" s="176">
        <v>4</v>
      </c>
      <c r="B60" s="170" t="s">
        <v>67</v>
      </c>
      <c r="C60" s="71"/>
      <c r="D60" s="235" t="s">
        <v>21</v>
      </c>
      <c r="E60" s="185">
        <v>10</v>
      </c>
      <c r="F60" s="296"/>
      <c r="G60" s="241">
        <v>0.08</v>
      </c>
      <c r="H60" s="246">
        <f>F60*E60</f>
        <v>0</v>
      </c>
      <c r="I60" s="247">
        <f>H60*0.08</f>
        <v>0</v>
      </c>
      <c r="J60" s="247">
        <f>H60*1.08</f>
        <v>0</v>
      </c>
      <c r="K60" s="168" t="s">
        <v>39</v>
      </c>
    </row>
    <row r="61" spans="1:11" s="13" customFormat="1" ht="12.75">
      <c r="A61" s="25"/>
      <c r="B61" s="163"/>
      <c r="C61" s="102"/>
      <c r="D61" s="209"/>
      <c r="E61" s="242"/>
      <c r="F61" s="199" t="s">
        <v>2</v>
      </c>
      <c r="G61" s="243"/>
      <c r="H61" s="244">
        <f>SUM(H57:H60)</f>
        <v>0</v>
      </c>
      <c r="I61" s="111">
        <f>SUM(I57:I60)</f>
        <v>0</v>
      </c>
      <c r="J61" s="111">
        <f>SUM(J57:J60)</f>
        <v>0</v>
      </c>
      <c r="K61" s="140"/>
    </row>
    <row r="62" spans="1:11" s="13" customFormat="1" ht="12">
      <c r="A62" s="25"/>
      <c r="B62" s="163"/>
      <c r="C62" s="102"/>
      <c r="D62" s="56"/>
      <c r="E62" s="126"/>
      <c r="F62" s="154"/>
      <c r="G62" s="155"/>
      <c r="H62" s="156"/>
      <c r="I62" s="157"/>
      <c r="J62" s="157"/>
      <c r="K62" s="24"/>
    </row>
    <row r="63" spans="1:11" s="13" customFormat="1" ht="12">
      <c r="A63" s="25"/>
      <c r="B63" s="163"/>
      <c r="C63" s="102"/>
      <c r="D63" s="56"/>
      <c r="E63" s="126"/>
      <c r="F63" s="79"/>
      <c r="G63" s="61"/>
      <c r="H63" s="100"/>
      <c r="I63" s="54"/>
      <c r="J63" s="54"/>
      <c r="K63" s="24"/>
    </row>
    <row r="64" spans="1:11" s="13" customFormat="1" ht="12">
      <c r="A64" s="25"/>
      <c r="B64" s="163"/>
      <c r="C64" s="102"/>
      <c r="D64" s="56"/>
      <c r="E64" s="126"/>
      <c r="F64" s="79"/>
      <c r="G64" s="61"/>
      <c r="H64" s="100"/>
      <c r="I64" s="54"/>
      <c r="J64" s="54"/>
      <c r="K64" s="24"/>
    </row>
    <row r="65" spans="1:11" s="13" customFormat="1" ht="12">
      <c r="A65" s="25"/>
      <c r="B65" s="163"/>
      <c r="C65" s="102"/>
      <c r="D65" s="56"/>
      <c r="E65" s="126"/>
      <c r="F65" s="79"/>
      <c r="G65" s="61"/>
      <c r="H65" s="100"/>
      <c r="I65" s="54"/>
      <c r="J65" s="54"/>
      <c r="K65" s="24"/>
    </row>
    <row r="66" spans="1:11" s="13" customFormat="1" ht="12.75">
      <c r="A66" s="58"/>
      <c r="B66" s="178" t="s">
        <v>68</v>
      </c>
      <c r="C66" s="104"/>
      <c r="D66" s="59"/>
      <c r="E66" s="135"/>
      <c r="F66" s="60"/>
      <c r="G66" s="61"/>
      <c r="H66" s="62"/>
      <c r="I66" s="63"/>
      <c r="J66" s="63"/>
      <c r="K66" s="64"/>
    </row>
    <row r="67" spans="1:11" s="13" customFormat="1" ht="33.75">
      <c r="A67" s="66" t="s">
        <v>9</v>
      </c>
      <c r="B67" s="66" t="s">
        <v>10</v>
      </c>
      <c r="C67" s="52" t="s">
        <v>0</v>
      </c>
      <c r="D67" s="8" t="s">
        <v>11</v>
      </c>
      <c r="E67" s="134" t="s">
        <v>1</v>
      </c>
      <c r="F67" s="43" t="s">
        <v>24</v>
      </c>
      <c r="G67" s="67" t="s">
        <v>13</v>
      </c>
      <c r="H67" s="44" t="s">
        <v>14</v>
      </c>
      <c r="I67" s="43" t="s">
        <v>15</v>
      </c>
      <c r="J67" s="43" t="s">
        <v>16</v>
      </c>
      <c r="K67" s="34" t="s">
        <v>27</v>
      </c>
    </row>
    <row r="68" spans="1:11" s="13" customFormat="1" ht="63.75">
      <c r="A68" s="11">
        <v>1</v>
      </c>
      <c r="B68" s="186" t="s">
        <v>137</v>
      </c>
      <c r="C68" s="76"/>
      <c r="D68" s="300" t="s">
        <v>18</v>
      </c>
      <c r="E68" s="286">
        <v>33</v>
      </c>
      <c r="F68" s="296"/>
      <c r="G68" s="284">
        <v>0.08</v>
      </c>
      <c r="H68" s="246">
        <f>F68*E68</f>
        <v>0</v>
      </c>
      <c r="I68" s="247">
        <f>H68*0.08</f>
        <v>0</v>
      </c>
      <c r="J68" s="247">
        <f>H68*1.08</f>
        <v>0</v>
      </c>
      <c r="K68" s="168" t="s">
        <v>39</v>
      </c>
    </row>
    <row r="69" spans="1:11" s="13" customFormat="1" ht="63.75">
      <c r="A69" s="11">
        <v>2</v>
      </c>
      <c r="B69" s="186" t="s">
        <v>138</v>
      </c>
      <c r="C69" s="76"/>
      <c r="D69" s="300" t="s">
        <v>23</v>
      </c>
      <c r="E69" s="286">
        <v>17</v>
      </c>
      <c r="F69" s="296"/>
      <c r="G69" s="284">
        <v>0.08</v>
      </c>
      <c r="H69" s="246">
        <f>F69*E69</f>
        <v>0</v>
      </c>
      <c r="I69" s="247">
        <f>H69*0.08</f>
        <v>0</v>
      </c>
      <c r="J69" s="247">
        <f>H69*1.08</f>
        <v>0</v>
      </c>
      <c r="K69" s="168" t="s">
        <v>39</v>
      </c>
    </row>
    <row r="70" spans="1:11" s="13" customFormat="1" ht="38.25">
      <c r="A70" s="11">
        <v>3</v>
      </c>
      <c r="B70" s="187" t="s">
        <v>139</v>
      </c>
      <c r="C70" s="77"/>
      <c r="D70" s="301" t="s">
        <v>18</v>
      </c>
      <c r="E70" s="289">
        <v>6</v>
      </c>
      <c r="F70" s="297"/>
      <c r="G70" s="292">
        <v>0.08</v>
      </c>
      <c r="H70" s="246">
        <f>F70*E70</f>
        <v>0</v>
      </c>
      <c r="I70" s="247">
        <f>H70*0.08</f>
        <v>0</v>
      </c>
      <c r="J70" s="247">
        <f>H70*1.08</f>
        <v>0</v>
      </c>
      <c r="K70" s="168" t="s">
        <v>39</v>
      </c>
    </row>
    <row r="71" spans="1:11" s="13" customFormat="1" ht="25.5">
      <c r="A71" s="11">
        <v>4</v>
      </c>
      <c r="B71" s="188" t="s">
        <v>140</v>
      </c>
      <c r="C71" s="75"/>
      <c r="D71" s="235" t="s">
        <v>18</v>
      </c>
      <c r="E71" s="183">
        <v>10</v>
      </c>
      <c r="F71" s="295"/>
      <c r="G71" s="236">
        <v>0.08</v>
      </c>
      <c r="H71" s="246">
        <f>F71*E71</f>
        <v>0</v>
      </c>
      <c r="I71" s="247">
        <f>H71*0.08</f>
        <v>0</v>
      </c>
      <c r="J71" s="247">
        <f>H71*1.08</f>
        <v>0</v>
      </c>
      <c r="K71" s="168" t="s">
        <v>39</v>
      </c>
    </row>
    <row r="72" spans="1:11" s="13" customFormat="1" ht="12.75">
      <c r="A72" s="25"/>
      <c r="B72" s="163"/>
      <c r="C72" s="55"/>
      <c r="D72" s="302"/>
      <c r="E72" s="210"/>
      <c r="F72" s="315" t="s">
        <v>19</v>
      </c>
      <c r="G72" s="315"/>
      <c r="H72" s="244">
        <f>SUM(H68:H71)</f>
        <v>0</v>
      </c>
      <c r="I72" s="111">
        <f>SUM(I68:I71)</f>
        <v>0</v>
      </c>
      <c r="J72" s="111">
        <f>SUM(J68:J71)</f>
        <v>0</v>
      </c>
      <c r="K72" s="140"/>
    </row>
    <row r="73" spans="1:11" s="13" customFormat="1" ht="12">
      <c r="A73" s="25"/>
      <c r="B73" s="163"/>
      <c r="C73" s="55"/>
      <c r="D73" s="53"/>
      <c r="E73" s="126"/>
      <c r="F73" s="10"/>
      <c r="G73" s="10"/>
      <c r="H73" s="103"/>
      <c r="I73" s="60"/>
      <c r="J73" s="60"/>
      <c r="K73" s="24"/>
    </row>
    <row r="74" spans="1:11" s="13" customFormat="1" ht="12.75">
      <c r="A74" s="25"/>
      <c r="B74" s="189" t="s">
        <v>69</v>
      </c>
      <c r="C74" s="25"/>
      <c r="D74" s="78"/>
      <c r="E74" s="126"/>
      <c r="F74" s="79"/>
      <c r="G74" s="61"/>
      <c r="H74" s="62"/>
      <c r="I74" s="63"/>
      <c r="J74" s="63"/>
      <c r="K74" s="24"/>
    </row>
    <row r="75" spans="1:11" s="65" customFormat="1" ht="33.75">
      <c r="A75" s="80" t="s">
        <v>9</v>
      </c>
      <c r="B75" s="80" t="s">
        <v>10</v>
      </c>
      <c r="C75" s="52" t="s">
        <v>0</v>
      </c>
      <c r="D75" s="8" t="s">
        <v>11</v>
      </c>
      <c r="E75" s="134" t="s">
        <v>1</v>
      </c>
      <c r="F75" s="43" t="s">
        <v>24</v>
      </c>
      <c r="G75" s="81" t="s">
        <v>13</v>
      </c>
      <c r="H75" s="82" t="s">
        <v>14</v>
      </c>
      <c r="I75" s="83" t="s">
        <v>15</v>
      </c>
      <c r="J75" s="84" t="s">
        <v>16</v>
      </c>
      <c r="K75" s="34" t="s">
        <v>26</v>
      </c>
    </row>
    <row r="76" spans="1:11" s="13" customFormat="1" ht="89.25">
      <c r="A76" s="265">
        <v>1</v>
      </c>
      <c r="B76" s="266" t="s">
        <v>70</v>
      </c>
      <c r="C76" s="267"/>
      <c r="D76" s="288" t="s">
        <v>21</v>
      </c>
      <c r="E76" s="303">
        <v>25</v>
      </c>
      <c r="F76" s="297"/>
      <c r="G76" s="304">
        <v>0.08</v>
      </c>
      <c r="H76" s="246">
        <f>F76*E76</f>
        <v>0</v>
      </c>
      <c r="I76" s="247">
        <f>H76*0.08</f>
        <v>0</v>
      </c>
      <c r="J76" s="247">
        <f>H76*1.08</f>
        <v>0</v>
      </c>
      <c r="K76" s="168" t="s">
        <v>39</v>
      </c>
    </row>
    <row r="77" spans="1:11" s="13" customFormat="1" ht="25.5">
      <c r="A77" s="11">
        <v>2</v>
      </c>
      <c r="B77" s="170" t="s">
        <v>136</v>
      </c>
      <c r="C77" s="45"/>
      <c r="D77" s="200" t="s">
        <v>21</v>
      </c>
      <c r="E77" s="183">
        <v>30</v>
      </c>
      <c r="F77" s="295"/>
      <c r="G77" s="236">
        <v>0.08</v>
      </c>
      <c r="H77" s="246">
        <f>F77*E77</f>
        <v>0</v>
      </c>
      <c r="I77" s="247">
        <f>H77*0.08</f>
        <v>0</v>
      </c>
      <c r="J77" s="247">
        <f>H77*1.08</f>
        <v>0</v>
      </c>
      <c r="K77" s="168" t="s">
        <v>39</v>
      </c>
    </row>
    <row r="78" spans="1:11" s="13" customFormat="1" ht="12.75">
      <c r="A78" s="25"/>
      <c r="B78" s="162"/>
      <c r="C78" s="41"/>
      <c r="D78" s="293"/>
      <c r="E78" s="210"/>
      <c r="F78" s="315" t="s">
        <v>19</v>
      </c>
      <c r="G78" s="315"/>
      <c r="H78" s="244">
        <f>SUM(H76:H77)</f>
        <v>0</v>
      </c>
      <c r="I78" s="111">
        <f>SUM(I76:I77)</f>
        <v>0</v>
      </c>
      <c r="J78" s="111">
        <f>SUM(J76:J77)</f>
        <v>0</v>
      </c>
      <c r="K78" s="140"/>
    </row>
    <row r="79" spans="1:11" s="13" customFormat="1" ht="12">
      <c r="A79" s="25"/>
      <c r="B79" s="162"/>
      <c r="C79" s="41"/>
      <c r="D79" s="41"/>
      <c r="E79" s="126"/>
      <c r="F79" s="10"/>
      <c r="G79" s="12"/>
      <c r="H79" s="62"/>
      <c r="I79" s="63"/>
      <c r="J79" s="63"/>
      <c r="K79" s="24"/>
    </row>
    <row r="80" spans="1:11" s="13" customFormat="1" ht="12.75">
      <c r="A80" s="25"/>
      <c r="B80" s="190" t="s">
        <v>71</v>
      </c>
      <c r="C80" s="51"/>
      <c r="D80" s="53"/>
      <c r="E80" s="126"/>
      <c r="F80" s="79"/>
      <c r="G80" s="61"/>
      <c r="H80" s="62"/>
      <c r="I80" s="63"/>
      <c r="J80" s="63"/>
      <c r="K80" s="24"/>
    </row>
    <row r="81" spans="1:11" s="65" customFormat="1" ht="33.75">
      <c r="A81" s="66" t="s">
        <v>9</v>
      </c>
      <c r="B81" s="66" t="s">
        <v>10</v>
      </c>
      <c r="C81" s="52" t="s">
        <v>0</v>
      </c>
      <c r="D81" s="8" t="s">
        <v>11</v>
      </c>
      <c r="E81" s="134" t="s">
        <v>1</v>
      </c>
      <c r="F81" s="43" t="s">
        <v>24</v>
      </c>
      <c r="G81" s="67" t="s">
        <v>13</v>
      </c>
      <c r="H81" s="44" t="s">
        <v>14</v>
      </c>
      <c r="I81" s="43" t="s">
        <v>15</v>
      </c>
      <c r="J81" s="43" t="s">
        <v>16</v>
      </c>
      <c r="K81" s="34" t="s">
        <v>26</v>
      </c>
    </row>
    <row r="82" spans="1:11" s="13" customFormat="1" ht="71.25" customHeight="1">
      <c r="A82" s="11" t="s">
        <v>17</v>
      </c>
      <c r="B82" s="188" t="s">
        <v>4</v>
      </c>
      <c r="C82" s="45"/>
      <c r="D82" s="235" t="s">
        <v>18</v>
      </c>
      <c r="E82" s="183">
        <v>30</v>
      </c>
      <c r="F82" s="296"/>
      <c r="G82" s="236">
        <v>0.08</v>
      </c>
      <c r="H82" s="246">
        <f>F82*E82</f>
        <v>0</v>
      </c>
      <c r="I82" s="247">
        <f>H82*0.08</f>
        <v>0</v>
      </c>
      <c r="J82" s="247">
        <f>H82*1.08</f>
        <v>0</v>
      </c>
      <c r="K82" s="168" t="s">
        <v>39</v>
      </c>
    </row>
    <row r="83" spans="1:11" s="13" customFormat="1" ht="12.75">
      <c r="A83" s="25"/>
      <c r="B83" s="163"/>
      <c r="C83" s="57"/>
      <c r="D83" s="209"/>
      <c r="E83" s="210"/>
      <c r="F83" s="315" t="s">
        <v>19</v>
      </c>
      <c r="G83" s="316"/>
      <c r="H83" s="244">
        <f>SUM(H82:H82)</f>
        <v>0</v>
      </c>
      <c r="I83" s="111">
        <f>SUM(I82:I82)</f>
        <v>0</v>
      </c>
      <c r="J83" s="111">
        <f>SUM(J82:J82)</f>
        <v>0</v>
      </c>
      <c r="K83" s="140"/>
    </row>
    <row r="84" spans="1:11" s="13" customFormat="1" ht="12">
      <c r="A84" s="25"/>
      <c r="B84" s="163"/>
      <c r="C84" s="57"/>
      <c r="D84" s="56"/>
      <c r="E84" s="126"/>
      <c r="F84" s="10"/>
      <c r="G84" s="12"/>
      <c r="H84" s="62"/>
      <c r="I84" s="63"/>
      <c r="J84" s="63"/>
      <c r="K84" s="24"/>
    </row>
    <row r="85" ht="12.75">
      <c r="B85" s="159"/>
    </row>
    <row r="86" spans="1:11" s="1" customFormat="1" ht="12.75">
      <c r="A86" s="3"/>
      <c r="B86" s="189" t="s">
        <v>72</v>
      </c>
      <c r="C86" s="39"/>
      <c r="D86" s="39"/>
      <c r="E86" s="85"/>
      <c r="F86" s="15"/>
      <c r="G86" s="6"/>
      <c r="H86" s="18"/>
      <c r="I86" s="20"/>
      <c r="J86" s="18"/>
      <c r="K86" s="22"/>
    </row>
    <row r="87" spans="1:11" s="7" customFormat="1" ht="33.75">
      <c r="A87" s="8" t="s">
        <v>9</v>
      </c>
      <c r="B87" s="16" t="s">
        <v>10</v>
      </c>
      <c r="C87" s="52" t="s">
        <v>0</v>
      </c>
      <c r="D87" s="8" t="s">
        <v>11</v>
      </c>
      <c r="E87" s="134" t="s">
        <v>1</v>
      </c>
      <c r="F87" s="43" t="s">
        <v>24</v>
      </c>
      <c r="G87" s="9" t="s">
        <v>13</v>
      </c>
      <c r="H87" s="19" t="s">
        <v>14</v>
      </c>
      <c r="I87" s="21" t="s">
        <v>15</v>
      </c>
      <c r="J87" s="21" t="s">
        <v>16</v>
      </c>
      <c r="K87" s="34" t="s">
        <v>26</v>
      </c>
    </row>
    <row r="88" spans="1:11" s="1" customFormat="1" ht="89.25">
      <c r="A88" s="2" t="s">
        <v>17</v>
      </c>
      <c r="B88" s="191" t="s">
        <v>73</v>
      </c>
      <c r="C88" s="45"/>
      <c r="D88" s="305" t="s">
        <v>18</v>
      </c>
      <c r="E88" s="183">
        <v>200</v>
      </c>
      <c r="F88" s="307"/>
      <c r="G88" s="306">
        <v>0.08</v>
      </c>
      <c r="H88" s="246">
        <f>F88*E88</f>
        <v>0</v>
      </c>
      <c r="I88" s="247">
        <f>H88*0.08</f>
        <v>0</v>
      </c>
      <c r="J88" s="247">
        <f>H88*1.08</f>
        <v>0</v>
      </c>
      <c r="K88" s="168">
        <v>1</v>
      </c>
    </row>
    <row r="89" spans="1:11" s="1" customFormat="1" ht="12.75">
      <c r="A89" s="3"/>
      <c r="B89" s="160"/>
      <c r="C89" s="39"/>
      <c r="D89" s="7"/>
      <c r="E89" s="198"/>
      <c r="F89" s="199" t="s">
        <v>19</v>
      </c>
      <c r="G89" s="199"/>
      <c r="H89" s="113">
        <f>SUM(H88:H88)</f>
        <v>0</v>
      </c>
      <c r="I89" s="114">
        <f>SUM(I88:I88)</f>
        <v>0</v>
      </c>
      <c r="J89" s="114">
        <f>SUM(J88:J88)</f>
        <v>0</v>
      </c>
      <c r="K89" s="26"/>
    </row>
    <row r="90" spans="1:11" s="1" customFormat="1" ht="12.75">
      <c r="A90" s="3"/>
      <c r="B90" s="164"/>
      <c r="C90" s="39"/>
      <c r="D90" s="39"/>
      <c r="E90" s="123"/>
      <c r="F90" s="15"/>
      <c r="G90" s="10"/>
      <c r="H90" s="10"/>
      <c r="I90" s="86"/>
      <c r="J90" s="87"/>
      <c r="K90" s="22"/>
    </row>
    <row r="91" spans="1:10" ht="27.75" customHeight="1">
      <c r="A91" s="3"/>
      <c r="B91" s="179" t="s">
        <v>82</v>
      </c>
      <c r="C91" s="192"/>
      <c r="D91" s="30"/>
      <c r="E91" s="193"/>
      <c r="F91" s="30"/>
      <c r="G91" s="30"/>
      <c r="H91" s="15"/>
      <c r="I91" s="20"/>
      <c r="J91" s="18"/>
    </row>
    <row r="92" spans="1:11" ht="37.5" customHeight="1">
      <c r="A92" s="8" t="s">
        <v>9</v>
      </c>
      <c r="B92" s="8" t="s">
        <v>10</v>
      </c>
      <c r="C92" s="52" t="s">
        <v>0</v>
      </c>
      <c r="D92" s="8" t="s">
        <v>11</v>
      </c>
      <c r="E92" s="134" t="s">
        <v>1</v>
      </c>
      <c r="F92" s="43" t="s">
        <v>24</v>
      </c>
      <c r="G92" s="9" t="s">
        <v>13</v>
      </c>
      <c r="H92" s="19" t="s">
        <v>14</v>
      </c>
      <c r="I92" s="21" t="s">
        <v>15</v>
      </c>
      <c r="J92" s="21" t="s">
        <v>16</v>
      </c>
      <c r="K92" s="34" t="s">
        <v>26</v>
      </c>
    </row>
    <row r="93" spans="1:11" ht="51">
      <c r="A93" s="35">
        <v>1</v>
      </c>
      <c r="B93" s="169" t="s">
        <v>74</v>
      </c>
      <c r="C93" s="47"/>
      <c r="D93" s="200" t="s">
        <v>18</v>
      </c>
      <c r="E93" s="201">
        <v>20</v>
      </c>
      <c r="F93" s="308"/>
      <c r="G93" s="108">
        <v>0.08</v>
      </c>
      <c r="H93" s="246">
        <f aca="true" t="shared" si="3" ref="H93:H101">F93*E93</f>
        <v>0</v>
      </c>
      <c r="I93" s="247">
        <f aca="true" t="shared" si="4" ref="I93:I101">H93*0.08</f>
        <v>0</v>
      </c>
      <c r="J93" s="247">
        <f aca="true" t="shared" si="5" ref="J93:J101">H93*1.08</f>
        <v>0</v>
      </c>
      <c r="K93" s="213" t="s">
        <v>59</v>
      </c>
    </row>
    <row r="94" spans="1:11" ht="51">
      <c r="A94" s="35">
        <v>2</v>
      </c>
      <c r="B94" s="194" t="s">
        <v>75</v>
      </c>
      <c r="C94" s="88"/>
      <c r="D94" s="202" t="s">
        <v>18</v>
      </c>
      <c r="E94" s="203">
        <v>60</v>
      </c>
      <c r="F94" s="308"/>
      <c r="G94" s="204">
        <v>0.08</v>
      </c>
      <c r="H94" s="246">
        <f t="shared" si="3"/>
        <v>0</v>
      </c>
      <c r="I94" s="247">
        <f t="shared" si="4"/>
        <v>0</v>
      </c>
      <c r="J94" s="247">
        <f t="shared" si="5"/>
        <v>0</v>
      </c>
      <c r="K94" s="214" t="s">
        <v>59</v>
      </c>
    </row>
    <row r="95" spans="1:11" ht="51">
      <c r="A95" s="35">
        <v>3</v>
      </c>
      <c r="B95" s="195" t="s">
        <v>76</v>
      </c>
      <c r="C95" s="90"/>
      <c r="D95" s="205" t="s">
        <v>22</v>
      </c>
      <c r="E95" s="206">
        <v>140</v>
      </c>
      <c r="F95" s="308"/>
      <c r="G95" s="204">
        <v>0.08</v>
      </c>
      <c r="H95" s="246">
        <f t="shared" si="3"/>
        <v>0</v>
      </c>
      <c r="I95" s="247">
        <f t="shared" si="4"/>
        <v>0</v>
      </c>
      <c r="J95" s="247">
        <f t="shared" si="5"/>
        <v>0</v>
      </c>
      <c r="K95" s="214" t="s">
        <v>59</v>
      </c>
    </row>
    <row r="96" spans="1:11" ht="51">
      <c r="A96" s="35">
        <v>4</v>
      </c>
      <c r="B96" s="195" t="s">
        <v>77</v>
      </c>
      <c r="C96" s="90"/>
      <c r="D96" s="205" t="s">
        <v>18</v>
      </c>
      <c r="E96" s="206">
        <v>80</v>
      </c>
      <c r="F96" s="308"/>
      <c r="G96" s="204">
        <v>0.08</v>
      </c>
      <c r="H96" s="246">
        <f t="shared" si="3"/>
        <v>0</v>
      </c>
      <c r="I96" s="247">
        <f t="shared" si="4"/>
        <v>0</v>
      </c>
      <c r="J96" s="247">
        <f t="shared" si="5"/>
        <v>0</v>
      </c>
      <c r="K96" s="214" t="s">
        <v>59</v>
      </c>
    </row>
    <row r="97" spans="1:11" ht="51">
      <c r="A97" s="35">
        <v>5</v>
      </c>
      <c r="B97" s="196" t="s">
        <v>78</v>
      </c>
      <c r="C97" s="91"/>
      <c r="D97" s="207" t="s">
        <v>18</v>
      </c>
      <c r="E97" s="203">
        <v>100</v>
      </c>
      <c r="F97" s="308"/>
      <c r="G97" s="204">
        <v>0.08</v>
      </c>
      <c r="H97" s="246">
        <f t="shared" si="3"/>
        <v>0</v>
      </c>
      <c r="I97" s="247">
        <f t="shared" si="4"/>
        <v>0</v>
      </c>
      <c r="J97" s="247">
        <f t="shared" si="5"/>
        <v>0</v>
      </c>
      <c r="K97" s="214" t="s">
        <v>59</v>
      </c>
    </row>
    <row r="98" spans="1:11" ht="51">
      <c r="A98" s="89">
        <v>6</v>
      </c>
      <c r="B98" s="195" t="s">
        <v>79</v>
      </c>
      <c r="C98" s="90"/>
      <c r="D98" s="208" t="s">
        <v>18</v>
      </c>
      <c r="E98" s="206">
        <v>1500</v>
      </c>
      <c r="F98" s="308"/>
      <c r="G98" s="204">
        <v>0.08</v>
      </c>
      <c r="H98" s="246">
        <f t="shared" si="3"/>
        <v>0</v>
      </c>
      <c r="I98" s="247">
        <f t="shared" si="4"/>
        <v>0</v>
      </c>
      <c r="J98" s="247">
        <f t="shared" si="5"/>
        <v>0</v>
      </c>
      <c r="K98" s="214" t="s">
        <v>59</v>
      </c>
    </row>
    <row r="99" spans="1:11" ht="51">
      <c r="A99" s="89">
        <v>7</v>
      </c>
      <c r="B99" s="195" t="s">
        <v>156</v>
      </c>
      <c r="C99" s="90"/>
      <c r="D99" s="208" t="s">
        <v>18</v>
      </c>
      <c r="E99" s="206">
        <v>60</v>
      </c>
      <c r="F99" s="308"/>
      <c r="G99" s="204">
        <v>0.08</v>
      </c>
      <c r="H99" s="246">
        <f t="shared" si="3"/>
        <v>0</v>
      </c>
      <c r="I99" s="247">
        <f t="shared" si="4"/>
        <v>0</v>
      </c>
      <c r="J99" s="247">
        <f t="shared" si="5"/>
        <v>0</v>
      </c>
      <c r="K99" s="214" t="s">
        <v>59</v>
      </c>
    </row>
    <row r="100" spans="1:11" ht="51">
      <c r="A100" s="37">
        <v>8</v>
      </c>
      <c r="B100" s="197" t="s">
        <v>80</v>
      </c>
      <c r="C100" s="105"/>
      <c r="D100" s="215" t="s">
        <v>18</v>
      </c>
      <c r="E100" s="216">
        <v>10</v>
      </c>
      <c r="F100" s="308"/>
      <c r="G100" s="204">
        <v>0.08</v>
      </c>
      <c r="H100" s="246">
        <f t="shared" si="3"/>
        <v>0</v>
      </c>
      <c r="I100" s="247">
        <f t="shared" si="4"/>
        <v>0</v>
      </c>
      <c r="J100" s="247">
        <f t="shared" si="5"/>
        <v>0</v>
      </c>
      <c r="K100" s="214" t="s">
        <v>59</v>
      </c>
    </row>
    <row r="101" spans="1:11" ht="51">
      <c r="A101" s="35">
        <v>9</v>
      </c>
      <c r="B101" s="217" t="s">
        <v>81</v>
      </c>
      <c r="C101" s="106"/>
      <c r="D101" s="218" t="s">
        <v>18</v>
      </c>
      <c r="E101" s="201">
        <v>50</v>
      </c>
      <c r="F101" s="308"/>
      <c r="G101" s="204">
        <v>0.08</v>
      </c>
      <c r="H101" s="246">
        <f t="shared" si="3"/>
        <v>0</v>
      </c>
      <c r="I101" s="247">
        <f t="shared" si="4"/>
        <v>0</v>
      </c>
      <c r="J101" s="247">
        <f t="shared" si="5"/>
        <v>0</v>
      </c>
      <c r="K101" s="214" t="s">
        <v>59</v>
      </c>
    </row>
    <row r="102" spans="1:11" ht="27.75" customHeight="1">
      <c r="A102" s="3"/>
      <c r="B102" s="160"/>
      <c r="C102" s="31"/>
      <c r="D102" s="209"/>
      <c r="E102" s="210"/>
      <c r="F102" s="199" t="s">
        <v>19</v>
      </c>
      <c r="G102" s="199"/>
      <c r="H102" s="211">
        <f>SUM(H93:H101)</f>
        <v>0</v>
      </c>
      <c r="I102" s="212">
        <f>SUM(I93:I101)</f>
        <v>0</v>
      </c>
      <c r="J102" s="212">
        <f>SUM(J93:J101)</f>
        <v>0</v>
      </c>
      <c r="K102" s="48"/>
    </row>
    <row r="103" ht="12.75">
      <c r="B103" s="159"/>
    </row>
    <row r="104" ht="12.75">
      <c r="B104" s="166"/>
    </row>
    <row r="105" ht="12.75">
      <c r="B105" s="96" t="s">
        <v>85</v>
      </c>
    </row>
    <row r="106" spans="1:11" ht="33.75">
      <c r="A106" s="8" t="s">
        <v>9</v>
      </c>
      <c r="B106" s="8" t="s">
        <v>10</v>
      </c>
      <c r="C106" s="52" t="s">
        <v>0</v>
      </c>
      <c r="D106" s="8" t="s">
        <v>11</v>
      </c>
      <c r="E106" s="134" t="s">
        <v>1</v>
      </c>
      <c r="F106" s="43" t="s">
        <v>24</v>
      </c>
      <c r="G106" s="9" t="s">
        <v>13</v>
      </c>
      <c r="H106" s="19" t="s">
        <v>14</v>
      </c>
      <c r="I106" s="21" t="s">
        <v>15</v>
      </c>
      <c r="J106" s="21" t="s">
        <v>16</v>
      </c>
      <c r="K106" s="34" t="s">
        <v>26</v>
      </c>
    </row>
    <row r="107" spans="1:11" ht="76.5">
      <c r="A107" s="46">
        <v>1</v>
      </c>
      <c r="B107" s="48" t="s">
        <v>83</v>
      </c>
      <c r="C107" s="107"/>
      <c r="D107" s="95" t="s">
        <v>18</v>
      </c>
      <c r="E107" s="313">
        <v>60</v>
      </c>
      <c r="F107" s="310"/>
      <c r="G107" s="108">
        <v>0.08</v>
      </c>
      <c r="H107" s="246">
        <f>F107*E107</f>
        <v>0</v>
      </c>
      <c r="I107" s="247">
        <f>H107*0.08</f>
        <v>0</v>
      </c>
      <c r="J107" s="247">
        <f>H107*1.08</f>
        <v>0</v>
      </c>
      <c r="K107" s="214" t="s">
        <v>59</v>
      </c>
    </row>
    <row r="108" spans="1:11" ht="76.5">
      <c r="A108" s="46">
        <v>2</v>
      </c>
      <c r="B108" s="48" t="s">
        <v>84</v>
      </c>
      <c r="C108" s="107"/>
      <c r="D108" s="95" t="s">
        <v>18</v>
      </c>
      <c r="E108" s="313">
        <v>20</v>
      </c>
      <c r="F108" s="311"/>
      <c r="G108" s="309">
        <v>0.08</v>
      </c>
      <c r="H108" s="246">
        <f>F108*E108</f>
        <v>0</v>
      </c>
      <c r="I108" s="247">
        <f>H108*0.08</f>
        <v>0</v>
      </c>
      <c r="J108" s="247">
        <f>H108*1.08</f>
        <v>0</v>
      </c>
      <c r="K108" s="214" t="s">
        <v>59</v>
      </c>
    </row>
    <row r="109" spans="1:11" ht="12.75">
      <c r="A109" s="50"/>
      <c r="B109" s="167"/>
      <c r="C109" s="50"/>
      <c r="D109" s="50"/>
      <c r="E109" s="127"/>
      <c r="F109" s="111" t="s">
        <v>2</v>
      </c>
      <c r="G109" s="112"/>
      <c r="H109" s="113">
        <f>SUM(H107:H108)</f>
        <v>0</v>
      </c>
      <c r="I109" s="114">
        <f>SUM(I107:I108)</f>
        <v>0</v>
      </c>
      <c r="J109" s="114">
        <f>SUM(J107:J108)</f>
        <v>0</v>
      </c>
      <c r="K109" s="48"/>
    </row>
    <row r="110" spans="1:11" ht="12.75">
      <c r="A110" s="50"/>
      <c r="B110" s="167"/>
      <c r="C110" s="50"/>
      <c r="D110" s="50"/>
      <c r="E110" s="127"/>
      <c r="F110" s="60"/>
      <c r="G110" s="92"/>
      <c r="H110" s="93"/>
      <c r="I110" s="94"/>
      <c r="J110" s="94"/>
      <c r="K110" s="49"/>
    </row>
    <row r="111" ht="12.75">
      <c r="B111" s="96" t="s">
        <v>88</v>
      </c>
    </row>
    <row r="112" spans="1:11" ht="33.75">
      <c r="A112" s="8" t="s">
        <v>9</v>
      </c>
      <c r="B112" s="8" t="s">
        <v>10</v>
      </c>
      <c r="C112" s="52" t="s">
        <v>0</v>
      </c>
      <c r="D112" s="8" t="s">
        <v>11</v>
      </c>
      <c r="E112" s="134" t="s">
        <v>1</v>
      </c>
      <c r="F112" s="43" t="s">
        <v>12</v>
      </c>
      <c r="G112" s="9" t="s">
        <v>13</v>
      </c>
      <c r="H112" s="19" t="s">
        <v>14</v>
      </c>
      <c r="I112" s="21" t="s">
        <v>15</v>
      </c>
      <c r="J112" s="21" t="s">
        <v>16</v>
      </c>
      <c r="K112" s="34" t="s">
        <v>26</v>
      </c>
    </row>
    <row r="113" spans="1:11" ht="25.5">
      <c r="A113" s="46">
        <v>1</v>
      </c>
      <c r="B113" s="220" t="s">
        <v>86</v>
      </c>
      <c r="C113" s="95"/>
      <c r="D113" s="95" t="s">
        <v>18</v>
      </c>
      <c r="E113" s="136">
        <v>50</v>
      </c>
      <c r="F113" s="312"/>
      <c r="G113" s="108">
        <v>0.08</v>
      </c>
      <c r="H113" s="109">
        <f>F113*E113</f>
        <v>0</v>
      </c>
      <c r="I113" s="110">
        <f>ROUND((H113*G113),2)</f>
        <v>0</v>
      </c>
      <c r="J113" s="110">
        <f>H113+I113</f>
        <v>0</v>
      </c>
      <c r="K113" s="214">
        <v>1</v>
      </c>
    </row>
    <row r="114" spans="1:11" ht="25.5">
      <c r="A114" s="148">
        <v>2</v>
      </c>
      <c r="B114" s="220" t="s">
        <v>87</v>
      </c>
      <c r="C114" s="95"/>
      <c r="D114" s="95" t="s">
        <v>18</v>
      </c>
      <c r="E114" s="136">
        <v>70</v>
      </c>
      <c r="F114" s="312"/>
      <c r="G114" s="108">
        <v>0.08</v>
      </c>
      <c r="H114" s="109">
        <f>F114*E114</f>
        <v>0</v>
      </c>
      <c r="I114" s="110">
        <f>ROUND((H114*G114),2)</f>
        <v>0</v>
      </c>
      <c r="J114" s="110">
        <f>H114+I114</f>
        <v>0</v>
      </c>
      <c r="K114" s="214">
        <v>1</v>
      </c>
    </row>
    <row r="115" spans="1:11" ht="12.75">
      <c r="A115" s="148">
        <v>3</v>
      </c>
      <c r="B115" s="220" t="s">
        <v>97</v>
      </c>
      <c r="C115" s="95"/>
      <c r="D115" s="95" t="s">
        <v>18</v>
      </c>
      <c r="E115" s="136">
        <v>50</v>
      </c>
      <c r="F115" s="312"/>
      <c r="G115" s="108">
        <v>0.08</v>
      </c>
      <c r="H115" s="109">
        <f aca="true" t="shared" si="6" ref="H115:H121">F115*E115</f>
        <v>0</v>
      </c>
      <c r="I115" s="110">
        <f aca="true" t="shared" si="7" ref="I115:I121">ROUND((H115*G115),2)</f>
        <v>0</v>
      </c>
      <c r="J115" s="110">
        <f aca="true" t="shared" si="8" ref="J115:J121">H115+I115</f>
        <v>0</v>
      </c>
      <c r="K115" s="214">
        <v>1</v>
      </c>
    </row>
    <row r="116" spans="1:11" ht="25.5">
      <c r="A116" s="148">
        <v>4</v>
      </c>
      <c r="B116" s="220" t="s">
        <v>98</v>
      </c>
      <c r="C116" s="95"/>
      <c r="D116" s="95" t="s">
        <v>18</v>
      </c>
      <c r="E116" s="136">
        <v>10</v>
      </c>
      <c r="F116" s="312"/>
      <c r="G116" s="108">
        <v>0.08</v>
      </c>
      <c r="H116" s="109">
        <f t="shared" si="6"/>
        <v>0</v>
      </c>
      <c r="I116" s="110">
        <f t="shared" si="7"/>
        <v>0</v>
      </c>
      <c r="J116" s="110">
        <f t="shared" si="8"/>
        <v>0</v>
      </c>
      <c r="K116" s="214">
        <v>1</v>
      </c>
    </row>
    <row r="117" spans="1:11" ht="12.75">
      <c r="A117" s="148">
        <v>5</v>
      </c>
      <c r="B117" s="220" t="s">
        <v>99</v>
      </c>
      <c r="C117" s="95"/>
      <c r="D117" s="95" t="s">
        <v>18</v>
      </c>
      <c r="E117" s="136">
        <v>500</v>
      </c>
      <c r="F117" s="312"/>
      <c r="G117" s="108">
        <v>0.08</v>
      </c>
      <c r="H117" s="109">
        <f t="shared" si="6"/>
        <v>0</v>
      </c>
      <c r="I117" s="110">
        <f t="shared" si="7"/>
        <v>0</v>
      </c>
      <c r="J117" s="110">
        <f t="shared" si="8"/>
        <v>0</v>
      </c>
      <c r="K117" s="214">
        <v>1</v>
      </c>
    </row>
    <row r="118" spans="1:11" ht="12.75">
      <c r="A118" s="148">
        <v>6</v>
      </c>
      <c r="B118" s="220" t="s">
        <v>94</v>
      </c>
      <c r="C118" s="95"/>
      <c r="D118" s="95" t="s">
        <v>18</v>
      </c>
      <c r="E118" s="136">
        <v>80</v>
      </c>
      <c r="F118" s="312"/>
      <c r="G118" s="108">
        <v>0.08</v>
      </c>
      <c r="H118" s="109">
        <f t="shared" si="6"/>
        <v>0</v>
      </c>
      <c r="I118" s="110">
        <f t="shared" si="7"/>
        <v>0</v>
      </c>
      <c r="J118" s="110">
        <f t="shared" si="8"/>
        <v>0</v>
      </c>
      <c r="K118" s="214">
        <v>1</v>
      </c>
    </row>
    <row r="119" spans="1:11" ht="12.75">
      <c r="A119" s="148">
        <v>7</v>
      </c>
      <c r="B119" s="220" t="s">
        <v>100</v>
      </c>
      <c r="C119" s="95"/>
      <c r="D119" s="95" t="s">
        <v>18</v>
      </c>
      <c r="E119" s="136">
        <v>20</v>
      </c>
      <c r="F119" s="312"/>
      <c r="G119" s="108">
        <v>0.08</v>
      </c>
      <c r="H119" s="109">
        <f t="shared" si="6"/>
        <v>0</v>
      </c>
      <c r="I119" s="110">
        <f t="shared" si="7"/>
        <v>0</v>
      </c>
      <c r="J119" s="110">
        <f t="shared" si="8"/>
        <v>0</v>
      </c>
      <c r="K119" s="214">
        <v>1</v>
      </c>
    </row>
    <row r="120" spans="1:11" ht="12.75">
      <c r="A120" s="148">
        <v>8</v>
      </c>
      <c r="B120" s="220" t="s">
        <v>101</v>
      </c>
      <c r="C120" s="95"/>
      <c r="D120" s="95" t="s">
        <v>18</v>
      </c>
      <c r="E120" s="136">
        <v>80</v>
      </c>
      <c r="F120" s="312"/>
      <c r="G120" s="108">
        <v>0.08</v>
      </c>
      <c r="H120" s="109">
        <f>F120*E120</f>
        <v>0</v>
      </c>
      <c r="I120" s="110">
        <f>ROUND((H120*G120),2)</f>
        <v>0</v>
      </c>
      <c r="J120" s="110">
        <f>H120+I120</f>
        <v>0</v>
      </c>
      <c r="K120" s="214">
        <v>1</v>
      </c>
    </row>
    <row r="121" spans="1:11" ht="12.75">
      <c r="A121" s="148">
        <v>9</v>
      </c>
      <c r="B121" s="220" t="s">
        <v>95</v>
      </c>
      <c r="C121" s="95"/>
      <c r="D121" s="95" t="s">
        <v>18</v>
      </c>
      <c r="E121" s="136">
        <v>300</v>
      </c>
      <c r="F121" s="312"/>
      <c r="G121" s="108">
        <v>0.08</v>
      </c>
      <c r="H121" s="109">
        <f t="shared" si="6"/>
        <v>0</v>
      </c>
      <c r="I121" s="110">
        <f t="shared" si="7"/>
        <v>0</v>
      </c>
      <c r="J121" s="110">
        <f t="shared" si="8"/>
        <v>0</v>
      </c>
      <c r="K121" s="214">
        <v>1</v>
      </c>
    </row>
    <row r="122" spans="1:11" ht="12.75">
      <c r="A122" s="148">
        <v>11</v>
      </c>
      <c r="B122" s="220" t="s">
        <v>96</v>
      </c>
      <c r="C122" s="95"/>
      <c r="D122" s="95" t="s">
        <v>18</v>
      </c>
      <c r="E122" s="136">
        <v>20</v>
      </c>
      <c r="F122" s="312"/>
      <c r="G122" s="108">
        <v>0.08</v>
      </c>
      <c r="H122" s="109">
        <f>F122*E122</f>
        <v>0</v>
      </c>
      <c r="I122" s="110">
        <f>ROUND((H122*G122),2)</f>
        <v>0</v>
      </c>
      <c r="J122" s="110">
        <f>H122+I122</f>
        <v>0</v>
      </c>
      <c r="K122" s="214">
        <v>1</v>
      </c>
    </row>
    <row r="123" spans="1:11" ht="12.75">
      <c r="A123" s="50"/>
      <c r="B123" s="167"/>
      <c r="C123" s="50"/>
      <c r="D123" s="50"/>
      <c r="E123" s="127"/>
      <c r="F123" s="111" t="s">
        <v>2</v>
      </c>
      <c r="G123" s="112"/>
      <c r="H123" s="113">
        <f>SUM(H113:H122)</f>
        <v>0</v>
      </c>
      <c r="I123" s="114">
        <f>SUM(I113:I122)</f>
        <v>0</v>
      </c>
      <c r="J123" s="114">
        <f>SUM(J113:J122)</f>
        <v>0</v>
      </c>
      <c r="K123" s="49"/>
    </row>
    <row r="124" spans="1:11" ht="12.75">
      <c r="A124" s="219"/>
      <c r="B124" s="167"/>
      <c r="C124" s="50"/>
      <c r="D124" s="50"/>
      <c r="E124" s="127"/>
      <c r="F124" s="60"/>
      <c r="G124" s="92"/>
      <c r="H124" s="93"/>
      <c r="I124" s="94"/>
      <c r="J124" s="94"/>
      <c r="K124" s="49"/>
    </row>
    <row r="125" spans="2:10" ht="12.75">
      <c r="B125" s="166"/>
      <c r="F125" s="60"/>
      <c r="H125" s="121"/>
      <c r="I125" s="121"/>
      <c r="J125" s="121"/>
    </row>
    <row r="126" spans="2:10" ht="12.75">
      <c r="B126" s="96" t="s">
        <v>93</v>
      </c>
      <c r="F126" s="60"/>
      <c r="H126" s="121"/>
      <c r="I126" s="121"/>
      <c r="J126" s="121"/>
    </row>
    <row r="127" spans="1:11" ht="33.75">
      <c r="A127" s="8" t="s">
        <v>9</v>
      </c>
      <c r="B127" s="8" t="s">
        <v>10</v>
      </c>
      <c r="C127" s="52" t="s">
        <v>0</v>
      </c>
      <c r="D127" s="8" t="s">
        <v>11</v>
      </c>
      <c r="E127" s="134" t="s">
        <v>1</v>
      </c>
      <c r="F127" s="43" t="s">
        <v>24</v>
      </c>
      <c r="G127" s="9" t="s">
        <v>13</v>
      </c>
      <c r="H127" s="19" t="s">
        <v>14</v>
      </c>
      <c r="I127" s="21" t="s">
        <v>15</v>
      </c>
      <c r="J127" s="21" t="s">
        <v>16</v>
      </c>
      <c r="K127" s="34" t="s">
        <v>26</v>
      </c>
    </row>
    <row r="128" spans="1:11" ht="12.75">
      <c r="A128" s="46">
        <v>1</v>
      </c>
      <c r="B128" s="48" t="s">
        <v>89</v>
      </c>
      <c r="C128" s="46"/>
      <c r="D128" s="221" t="s">
        <v>23</v>
      </c>
      <c r="E128" s="125">
        <v>60</v>
      </c>
      <c r="F128" s="111"/>
      <c r="G128" s="108">
        <v>0.08</v>
      </c>
      <c r="H128" s="109">
        <f>F128*E128</f>
        <v>0</v>
      </c>
      <c r="I128" s="110">
        <f>ROUND((H128*G128),2)</f>
        <v>0</v>
      </c>
      <c r="J128" s="110">
        <f>H128+I128</f>
        <v>0</v>
      </c>
      <c r="K128" s="48" t="s">
        <v>59</v>
      </c>
    </row>
    <row r="129" spans="1:11" ht="12.75">
      <c r="A129" s="46">
        <v>3</v>
      </c>
      <c r="B129" s="48" t="s">
        <v>90</v>
      </c>
      <c r="C129" s="46"/>
      <c r="D129" s="221" t="s">
        <v>18</v>
      </c>
      <c r="E129" s="125">
        <v>500</v>
      </c>
      <c r="F129" s="111"/>
      <c r="G129" s="108">
        <v>0.08</v>
      </c>
      <c r="H129" s="109">
        <f>F129*E129</f>
        <v>0</v>
      </c>
      <c r="I129" s="110">
        <f>ROUND((H129*G129),2)</f>
        <v>0</v>
      </c>
      <c r="J129" s="110">
        <f>H129+I129</f>
        <v>0</v>
      </c>
      <c r="K129" s="48" t="s">
        <v>59</v>
      </c>
    </row>
    <row r="130" spans="1:11" ht="12.75">
      <c r="A130" s="46">
        <v>4</v>
      </c>
      <c r="B130" s="48" t="s">
        <v>91</v>
      </c>
      <c r="C130" s="46"/>
      <c r="D130" s="221" t="s">
        <v>18</v>
      </c>
      <c r="E130" s="125">
        <v>150</v>
      </c>
      <c r="F130" s="111"/>
      <c r="G130" s="108">
        <v>0.08</v>
      </c>
      <c r="H130" s="109">
        <f>F130*E130</f>
        <v>0</v>
      </c>
      <c r="I130" s="110">
        <f>ROUND((H130*G130),2)</f>
        <v>0</v>
      </c>
      <c r="J130" s="110">
        <f>H130+I130</f>
        <v>0</v>
      </c>
      <c r="K130" s="48" t="s">
        <v>59</v>
      </c>
    </row>
    <row r="131" spans="1:11" ht="12.75">
      <c r="A131" s="46">
        <v>5</v>
      </c>
      <c r="B131" s="48" t="s">
        <v>92</v>
      </c>
      <c r="C131" s="46"/>
      <c r="D131" s="221" t="s">
        <v>23</v>
      </c>
      <c r="E131" s="125">
        <v>20</v>
      </c>
      <c r="F131" s="111"/>
      <c r="G131" s="108">
        <v>0.08</v>
      </c>
      <c r="H131" s="109">
        <f>F131*E131</f>
        <v>0</v>
      </c>
      <c r="I131" s="110">
        <f>ROUND((H131*G131),2)</f>
        <v>0</v>
      </c>
      <c r="J131" s="110">
        <f>H131+I131</f>
        <v>0</v>
      </c>
      <c r="K131" s="48" t="s">
        <v>59</v>
      </c>
    </row>
    <row r="132" spans="1:11" ht="12.75">
      <c r="A132" s="50"/>
      <c r="B132" s="167"/>
      <c r="C132" s="50"/>
      <c r="D132" s="50"/>
      <c r="E132" s="127"/>
      <c r="F132" s="222" t="s">
        <v>2</v>
      </c>
      <c r="G132" s="223"/>
      <c r="H132" s="224">
        <f>SUM(H128:H131)</f>
        <v>0</v>
      </c>
      <c r="I132" s="225">
        <f>SUM(I128:I131)</f>
        <v>0</v>
      </c>
      <c r="J132" s="225">
        <f>SUM(J128:J131)</f>
        <v>0</v>
      </c>
      <c r="K132" s="48"/>
    </row>
    <row r="133" spans="2:10" ht="12.75">
      <c r="B133" s="165"/>
      <c r="F133" s="60"/>
      <c r="H133" s="121"/>
      <c r="I133" s="121"/>
      <c r="J133" s="121"/>
    </row>
    <row r="134" spans="2:10" ht="12.75">
      <c r="B134" s="165"/>
      <c r="F134" s="60"/>
      <c r="H134" s="121"/>
      <c r="I134" s="121"/>
      <c r="J134" s="121"/>
    </row>
    <row r="135" spans="1:11" ht="12.75">
      <c r="A135" s="50"/>
      <c r="B135" s="227" t="s">
        <v>102</v>
      </c>
      <c r="C135" s="50"/>
      <c r="D135" s="50"/>
      <c r="E135" s="127"/>
      <c r="F135" s="60"/>
      <c r="G135" s="50"/>
      <c r="H135" s="121"/>
      <c r="I135" s="121"/>
      <c r="J135" s="121"/>
      <c r="K135" s="49"/>
    </row>
    <row r="136" spans="1:11" ht="33.75">
      <c r="A136" s="8" t="s">
        <v>9</v>
      </c>
      <c r="B136" s="8" t="s">
        <v>10</v>
      </c>
      <c r="C136" s="52" t="s">
        <v>0</v>
      </c>
      <c r="D136" s="8" t="s">
        <v>11</v>
      </c>
      <c r="E136" s="134" t="s">
        <v>1</v>
      </c>
      <c r="F136" s="43" t="s">
        <v>24</v>
      </c>
      <c r="G136" s="9" t="s">
        <v>13</v>
      </c>
      <c r="H136" s="19" t="s">
        <v>14</v>
      </c>
      <c r="I136" s="21" t="s">
        <v>15</v>
      </c>
      <c r="J136" s="21" t="s">
        <v>16</v>
      </c>
      <c r="K136" s="34" t="s">
        <v>26</v>
      </c>
    </row>
    <row r="137" spans="1:11" ht="25.5">
      <c r="A137" s="46">
        <v>1</v>
      </c>
      <c r="B137" s="48" t="s">
        <v>103</v>
      </c>
      <c r="C137" s="46"/>
      <c r="D137" s="95" t="s">
        <v>18</v>
      </c>
      <c r="E137" s="136">
        <v>4000</v>
      </c>
      <c r="F137" s="111"/>
      <c r="G137" s="108">
        <v>0.08</v>
      </c>
      <c r="H137" s="109">
        <f>F137*E137</f>
        <v>0</v>
      </c>
      <c r="I137" s="110">
        <f>ROUND((H137*G137),2)</f>
        <v>0</v>
      </c>
      <c r="J137" s="110">
        <f>H137+I137</f>
        <v>0</v>
      </c>
      <c r="K137" s="214" t="s">
        <v>59</v>
      </c>
    </row>
    <row r="138" spans="1:11" ht="89.25">
      <c r="A138" s="46">
        <v>2</v>
      </c>
      <c r="B138" s="48" t="s">
        <v>104</v>
      </c>
      <c r="C138" s="46"/>
      <c r="D138" s="95" t="s">
        <v>18</v>
      </c>
      <c r="E138" s="136">
        <v>100</v>
      </c>
      <c r="F138" s="111"/>
      <c r="G138" s="108">
        <v>0.08</v>
      </c>
      <c r="H138" s="109">
        <f>F138*E138</f>
        <v>0</v>
      </c>
      <c r="I138" s="110">
        <f>ROUND((H138*G138),2)</f>
        <v>0</v>
      </c>
      <c r="J138" s="110">
        <f>H138+I138</f>
        <v>0</v>
      </c>
      <c r="K138" s="214" t="s">
        <v>59</v>
      </c>
    </row>
    <row r="139" spans="1:11" ht="12.75">
      <c r="A139" s="50"/>
      <c r="B139" s="167"/>
      <c r="C139" s="50"/>
      <c r="D139" s="50"/>
      <c r="E139" s="127"/>
      <c r="F139" s="111" t="s">
        <v>2</v>
      </c>
      <c r="G139" s="108"/>
      <c r="H139" s="224">
        <f>SUM(H137:H137)</f>
        <v>0</v>
      </c>
      <c r="I139" s="225">
        <f>SUM(I137:I137)</f>
        <v>0</v>
      </c>
      <c r="J139" s="225">
        <f>SUM(J137:J137)</f>
        <v>0</v>
      </c>
      <c r="K139" s="48"/>
    </row>
    <row r="140" spans="1:11" ht="12.75">
      <c r="A140" s="226"/>
      <c r="B140" s="167"/>
      <c r="C140" s="50"/>
      <c r="D140" s="50"/>
      <c r="E140" s="127"/>
      <c r="F140" s="60"/>
      <c r="G140" s="128"/>
      <c r="H140" s="131"/>
      <c r="I140" s="132"/>
      <c r="J140" s="132"/>
      <c r="K140" s="49"/>
    </row>
    <row r="141" spans="1:10" ht="12.75">
      <c r="A141" s="50"/>
      <c r="B141" s="167"/>
      <c r="C141" s="50"/>
      <c r="D141" s="50"/>
      <c r="E141" s="127"/>
      <c r="F141" s="60"/>
      <c r="G141" s="128"/>
      <c r="H141" s="129"/>
      <c r="I141" s="130"/>
      <c r="J141" s="130"/>
    </row>
    <row r="142" spans="1:10" ht="12.75">
      <c r="A142" s="50"/>
      <c r="B142" s="96" t="s">
        <v>115</v>
      </c>
      <c r="C142" s="50"/>
      <c r="D142" s="50"/>
      <c r="E142" s="127"/>
      <c r="F142" s="60"/>
      <c r="G142" s="128"/>
      <c r="H142" s="129"/>
      <c r="I142" s="130"/>
      <c r="J142" s="130"/>
    </row>
    <row r="143" spans="1:11" ht="33.75">
      <c r="A143" s="8" t="s">
        <v>9</v>
      </c>
      <c r="B143" s="8" t="s">
        <v>10</v>
      </c>
      <c r="C143" s="52" t="s">
        <v>0</v>
      </c>
      <c r="D143" s="8" t="s">
        <v>11</v>
      </c>
      <c r="E143" s="134" t="s">
        <v>1</v>
      </c>
      <c r="F143" s="43" t="s">
        <v>24</v>
      </c>
      <c r="G143" s="9" t="s">
        <v>13</v>
      </c>
      <c r="H143" s="19" t="s">
        <v>14</v>
      </c>
      <c r="I143" s="21" t="s">
        <v>15</v>
      </c>
      <c r="J143" s="21" t="s">
        <v>16</v>
      </c>
      <c r="K143" s="34" t="s">
        <v>26</v>
      </c>
    </row>
    <row r="144" spans="1:11" ht="12.75">
      <c r="A144" s="95">
        <v>1</v>
      </c>
      <c r="B144" s="48" t="s">
        <v>105</v>
      </c>
      <c r="C144" s="46"/>
      <c r="D144" s="95" t="s">
        <v>18</v>
      </c>
      <c r="E144" s="136">
        <v>2500</v>
      </c>
      <c r="F144" s="228"/>
      <c r="G144" s="108">
        <v>0.08</v>
      </c>
      <c r="H144" s="229">
        <f aca="true" t="shared" si="9" ref="H144:H153">F144*E144</f>
        <v>0</v>
      </c>
      <c r="I144" s="230">
        <f aca="true" t="shared" si="10" ref="I144:I153">ROUND((H144*G144),2)</f>
        <v>0</v>
      </c>
      <c r="J144" s="230">
        <f aca="true" t="shared" si="11" ref="J144:J153">H144+I144</f>
        <v>0</v>
      </c>
      <c r="K144" s="214" t="s">
        <v>39</v>
      </c>
    </row>
    <row r="145" spans="1:11" ht="12.75">
      <c r="A145" s="95">
        <v>2</v>
      </c>
      <c r="B145" s="48" t="s">
        <v>106</v>
      </c>
      <c r="C145" s="46"/>
      <c r="D145" s="95" t="s">
        <v>18</v>
      </c>
      <c r="E145" s="136">
        <v>300</v>
      </c>
      <c r="F145" s="228"/>
      <c r="G145" s="108">
        <v>0.08</v>
      </c>
      <c r="H145" s="229">
        <f t="shared" si="9"/>
        <v>0</v>
      </c>
      <c r="I145" s="230">
        <f t="shared" si="10"/>
        <v>0</v>
      </c>
      <c r="J145" s="230">
        <f t="shared" si="11"/>
        <v>0</v>
      </c>
      <c r="K145" s="214" t="s">
        <v>39</v>
      </c>
    </row>
    <row r="146" spans="1:11" ht="25.5">
      <c r="A146" s="95">
        <v>3</v>
      </c>
      <c r="B146" s="48" t="s">
        <v>107</v>
      </c>
      <c r="C146" s="46"/>
      <c r="D146" s="95" t="s">
        <v>18</v>
      </c>
      <c r="E146" s="136">
        <v>12</v>
      </c>
      <c r="F146" s="228"/>
      <c r="G146" s="108">
        <v>0.08</v>
      </c>
      <c r="H146" s="229">
        <f t="shared" si="9"/>
        <v>0</v>
      </c>
      <c r="I146" s="230">
        <f t="shared" si="10"/>
        <v>0</v>
      </c>
      <c r="J146" s="230">
        <f t="shared" si="11"/>
        <v>0</v>
      </c>
      <c r="K146" s="214" t="s">
        <v>39</v>
      </c>
    </row>
    <row r="147" spans="1:11" ht="25.5">
      <c r="A147" s="95">
        <v>4</v>
      </c>
      <c r="B147" s="48" t="s">
        <v>108</v>
      </c>
      <c r="C147" s="46"/>
      <c r="D147" s="95" t="s">
        <v>18</v>
      </c>
      <c r="E147" s="136">
        <v>20</v>
      </c>
      <c r="F147" s="228"/>
      <c r="G147" s="108">
        <v>0.08</v>
      </c>
      <c r="H147" s="229">
        <f t="shared" si="9"/>
        <v>0</v>
      </c>
      <c r="I147" s="230">
        <f t="shared" si="10"/>
        <v>0</v>
      </c>
      <c r="J147" s="230">
        <f t="shared" si="11"/>
        <v>0</v>
      </c>
      <c r="K147" s="214" t="s">
        <v>39</v>
      </c>
    </row>
    <row r="148" spans="1:11" ht="12.75">
      <c r="A148" s="95">
        <v>5</v>
      </c>
      <c r="B148" s="48" t="s">
        <v>109</v>
      </c>
      <c r="C148" s="46"/>
      <c r="D148" s="95" t="s">
        <v>18</v>
      </c>
      <c r="E148" s="136">
        <v>10</v>
      </c>
      <c r="F148" s="228"/>
      <c r="G148" s="108">
        <v>0.08</v>
      </c>
      <c r="H148" s="229">
        <f t="shared" si="9"/>
        <v>0</v>
      </c>
      <c r="I148" s="230">
        <f t="shared" si="10"/>
        <v>0</v>
      </c>
      <c r="J148" s="230">
        <f t="shared" si="11"/>
        <v>0</v>
      </c>
      <c r="K148" s="214" t="s">
        <v>39</v>
      </c>
    </row>
    <row r="149" spans="1:11" ht="25.5">
      <c r="A149" s="95">
        <v>6</v>
      </c>
      <c r="B149" s="48" t="s">
        <v>110</v>
      </c>
      <c r="C149" s="46"/>
      <c r="D149" s="95" t="s">
        <v>18</v>
      </c>
      <c r="E149" s="136">
        <v>15</v>
      </c>
      <c r="F149" s="228"/>
      <c r="G149" s="108">
        <v>0.08</v>
      </c>
      <c r="H149" s="231">
        <f t="shared" si="9"/>
        <v>0</v>
      </c>
      <c r="I149" s="232">
        <f t="shared" si="10"/>
        <v>0</v>
      </c>
      <c r="J149" s="232">
        <f t="shared" si="11"/>
        <v>0</v>
      </c>
      <c r="K149" s="214" t="s">
        <v>39</v>
      </c>
    </row>
    <row r="150" spans="1:11" ht="51">
      <c r="A150" s="95">
        <v>7</v>
      </c>
      <c r="B150" s="48" t="s">
        <v>111</v>
      </c>
      <c r="C150" s="46"/>
      <c r="D150" s="95" t="s">
        <v>18</v>
      </c>
      <c r="E150" s="136">
        <v>1</v>
      </c>
      <c r="F150" s="228"/>
      <c r="G150" s="108">
        <v>0.08</v>
      </c>
      <c r="H150" s="233">
        <f t="shared" si="9"/>
        <v>0</v>
      </c>
      <c r="I150" s="234">
        <f t="shared" si="10"/>
        <v>0</v>
      </c>
      <c r="J150" s="234">
        <f t="shared" si="11"/>
        <v>0</v>
      </c>
      <c r="K150" s="214" t="s">
        <v>39</v>
      </c>
    </row>
    <row r="151" spans="1:11" ht="38.25">
      <c r="A151" s="95">
        <v>8</v>
      </c>
      <c r="B151" s="48" t="s">
        <v>112</v>
      </c>
      <c r="C151" s="46"/>
      <c r="D151" s="95" t="s">
        <v>18</v>
      </c>
      <c r="E151" s="136">
        <v>1</v>
      </c>
      <c r="F151" s="228"/>
      <c r="G151" s="108">
        <v>0.08</v>
      </c>
      <c r="H151" s="233">
        <f t="shared" si="9"/>
        <v>0</v>
      </c>
      <c r="I151" s="234">
        <f t="shared" si="10"/>
        <v>0</v>
      </c>
      <c r="J151" s="234">
        <f t="shared" si="11"/>
        <v>0</v>
      </c>
      <c r="K151" s="214" t="s">
        <v>39</v>
      </c>
    </row>
    <row r="152" spans="1:11" ht="38.25">
      <c r="A152" s="95">
        <v>9</v>
      </c>
      <c r="B152" s="48" t="s">
        <v>113</v>
      </c>
      <c r="C152" s="46"/>
      <c r="D152" s="95" t="s">
        <v>18</v>
      </c>
      <c r="E152" s="136">
        <v>1</v>
      </c>
      <c r="F152" s="228"/>
      <c r="G152" s="108">
        <v>0.08</v>
      </c>
      <c r="H152" s="233">
        <f t="shared" si="9"/>
        <v>0</v>
      </c>
      <c r="I152" s="234">
        <f t="shared" si="10"/>
        <v>0</v>
      </c>
      <c r="J152" s="234">
        <f t="shared" si="11"/>
        <v>0</v>
      </c>
      <c r="K152" s="214" t="s">
        <v>39</v>
      </c>
    </row>
    <row r="153" spans="1:11" ht="12.75">
      <c r="A153" s="95">
        <v>10</v>
      </c>
      <c r="B153" s="48" t="s">
        <v>114</v>
      </c>
      <c r="C153" s="46"/>
      <c r="D153" s="95" t="s">
        <v>18</v>
      </c>
      <c r="E153" s="136">
        <v>1</v>
      </c>
      <c r="F153" s="228"/>
      <c r="G153" s="108">
        <v>0.08</v>
      </c>
      <c r="H153" s="233">
        <f t="shared" si="9"/>
        <v>0</v>
      </c>
      <c r="I153" s="234">
        <f t="shared" si="10"/>
        <v>0</v>
      </c>
      <c r="J153" s="234">
        <f t="shared" si="11"/>
        <v>0</v>
      </c>
      <c r="K153" s="214" t="s">
        <v>39</v>
      </c>
    </row>
    <row r="154" spans="1:10" ht="12.75">
      <c r="A154" s="50"/>
      <c r="B154" s="167"/>
      <c r="C154" s="50"/>
      <c r="D154" s="50"/>
      <c r="E154" s="127"/>
      <c r="F154" s="222" t="s">
        <v>2</v>
      </c>
      <c r="G154" s="223"/>
      <c r="H154" s="233">
        <f>SUM(H144:H153)</f>
        <v>0</v>
      </c>
      <c r="I154" s="234">
        <f>SUM(I144:I153)</f>
        <v>0</v>
      </c>
      <c r="J154" s="234">
        <f>SUM(J144:J153)</f>
        <v>0</v>
      </c>
    </row>
    <row r="155" spans="1:10" ht="12.75">
      <c r="A155" s="50"/>
      <c r="B155" s="167"/>
      <c r="C155" s="50"/>
      <c r="D155" s="50"/>
      <c r="E155" s="127"/>
      <c r="F155" s="60"/>
      <c r="G155" s="128"/>
      <c r="H155" s="129"/>
      <c r="I155" s="130"/>
      <c r="J155" s="130"/>
    </row>
    <row r="156" spans="1:10" ht="12.75">
      <c r="A156" s="50"/>
      <c r="B156" s="167"/>
      <c r="C156" s="50"/>
      <c r="D156" s="50"/>
      <c r="E156" s="127"/>
      <c r="F156" s="60"/>
      <c r="G156" s="128"/>
      <c r="H156" s="129"/>
      <c r="I156" s="130"/>
      <c r="J156" s="130"/>
    </row>
    <row r="157" spans="1:10" ht="12.75">
      <c r="A157" s="50"/>
      <c r="B157" s="96" t="s">
        <v>131</v>
      </c>
      <c r="C157" s="50"/>
      <c r="D157" s="50"/>
      <c r="E157" s="127"/>
      <c r="F157" s="251"/>
      <c r="G157" s="223"/>
      <c r="H157" s="252"/>
      <c r="I157" s="253"/>
      <c r="J157" s="253"/>
    </row>
    <row r="158" spans="1:11" ht="38.25">
      <c r="A158" s="8" t="s">
        <v>9</v>
      </c>
      <c r="B158" s="255" t="s">
        <v>10</v>
      </c>
      <c r="C158" s="254" t="s">
        <v>0</v>
      </c>
      <c r="D158" s="255" t="s">
        <v>11</v>
      </c>
      <c r="E158" s="256" t="s">
        <v>1</v>
      </c>
      <c r="F158" s="257" t="s">
        <v>24</v>
      </c>
      <c r="G158" s="258" t="s">
        <v>13</v>
      </c>
      <c r="H158" s="259" t="s">
        <v>14</v>
      </c>
      <c r="I158" s="260" t="s">
        <v>15</v>
      </c>
      <c r="J158" s="260" t="s">
        <v>16</v>
      </c>
      <c r="K158" s="34" t="s">
        <v>26</v>
      </c>
    </row>
    <row r="159" spans="1:11" ht="38.25">
      <c r="A159" s="46">
        <v>2</v>
      </c>
      <c r="B159" s="48" t="s">
        <v>129</v>
      </c>
      <c r="C159" s="46"/>
      <c r="D159" s="261" t="s">
        <v>18</v>
      </c>
      <c r="E159" s="262">
        <v>6</v>
      </c>
      <c r="F159" s="228"/>
      <c r="G159" s="263">
        <v>0.08</v>
      </c>
      <c r="H159" s="229">
        <f aca="true" t="shared" si="12" ref="H159:H169">F159*E159</f>
        <v>0</v>
      </c>
      <c r="I159" s="230">
        <f aca="true" t="shared" si="13" ref="I159:I169">ROUND((H159*G159),2)</f>
        <v>0</v>
      </c>
      <c r="J159" s="230">
        <f aca="true" t="shared" si="14" ref="J159:J169">H159+I159</f>
        <v>0</v>
      </c>
      <c r="K159" s="214" t="s">
        <v>39</v>
      </c>
    </row>
    <row r="160" spans="1:11" ht="25.5">
      <c r="A160" s="46">
        <v>3</v>
      </c>
      <c r="B160" s="48" t="s">
        <v>119</v>
      </c>
      <c r="C160" s="46"/>
      <c r="D160" s="261" t="s">
        <v>18</v>
      </c>
      <c r="E160" s="262">
        <v>30</v>
      </c>
      <c r="F160" s="228"/>
      <c r="G160" s="263">
        <v>0.08</v>
      </c>
      <c r="H160" s="229">
        <f t="shared" si="12"/>
        <v>0</v>
      </c>
      <c r="I160" s="230">
        <f t="shared" si="13"/>
        <v>0</v>
      </c>
      <c r="J160" s="230">
        <f t="shared" si="14"/>
        <v>0</v>
      </c>
      <c r="K160" s="214" t="s">
        <v>39</v>
      </c>
    </row>
    <row r="161" spans="1:11" ht="25.5">
      <c r="A161" s="46">
        <v>7</v>
      </c>
      <c r="B161" s="48" t="s">
        <v>120</v>
      </c>
      <c r="C161" s="46"/>
      <c r="D161" s="261" t="s">
        <v>18</v>
      </c>
      <c r="E161" s="262">
        <v>5</v>
      </c>
      <c r="F161" s="228"/>
      <c r="G161" s="263">
        <v>0.08</v>
      </c>
      <c r="H161" s="229">
        <f t="shared" si="12"/>
        <v>0</v>
      </c>
      <c r="I161" s="230">
        <f t="shared" si="13"/>
        <v>0</v>
      </c>
      <c r="J161" s="230">
        <f t="shared" si="14"/>
        <v>0</v>
      </c>
      <c r="K161" s="214" t="s">
        <v>39</v>
      </c>
    </row>
    <row r="162" spans="1:11" ht="12.75">
      <c r="A162" s="46">
        <v>8</v>
      </c>
      <c r="B162" s="48" t="s">
        <v>121</v>
      </c>
      <c r="C162" s="46"/>
      <c r="D162" s="261" t="s">
        <v>18</v>
      </c>
      <c r="E162" s="262">
        <v>5</v>
      </c>
      <c r="F162" s="228"/>
      <c r="G162" s="263">
        <v>0.08</v>
      </c>
      <c r="H162" s="229">
        <f t="shared" si="12"/>
        <v>0</v>
      </c>
      <c r="I162" s="230">
        <f t="shared" si="13"/>
        <v>0</v>
      </c>
      <c r="J162" s="230">
        <f t="shared" si="14"/>
        <v>0</v>
      </c>
      <c r="K162" s="214" t="s">
        <v>39</v>
      </c>
    </row>
    <row r="163" spans="1:11" ht="12.75">
      <c r="A163" s="46">
        <v>9</v>
      </c>
      <c r="B163" s="48" t="s">
        <v>122</v>
      </c>
      <c r="C163" s="46"/>
      <c r="D163" s="261" t="s">
        <v>18</v>
      </c>
      <c r="E163" s="262">
        <v>5</v>
      </c>
      <c r="F163" s="228"/>
      <c r="G163" s="263">
        <v>0.08</v>
      </c>
      <c r="H163" s="229">
        <f t="shared" si="12"/>
        <v>0</v>
      </c>
      <c r="I163" s="230">
        <f t="shared" si="13"/>
        <v>0</v>
      </c>
      <c r="J163" s="230">
        <f t="shared" si="14"/>
        <v>0</v>
      </c>
      <c r="K163" s="214" t="s">
        <v>39</v>
      </c>
    </row>
    <row r="164" spans="1:11" ht="12.75">
      <c r="A164" s="46">
        <v>10</v>
      </c>
      <c r="B164" s="48" t="s">
        <v>123</v>
      </c>
      <c r="C164" s="46"/>
      <c r="D164" s="261" t="s">
        <v>18</v>
      </c>
      <c r="E164" s="262">
        <v>5</v>
      </c>
      <c r="F164" s="228"/>
      <c r="G164" s="263">
        <v>0.08</v>
      </c>
      <c r="H164" s="229">
        <f t="shared" si="12"/>
        <v>0</v>
      </c>
      <c r="I164" s="230">
        <f t="shared" si="13"/>
        <v>0</v>
      </c>
      <c r="J164" s="230">
        <f t="shared" si="14"/>
        <v>0</v>
      </c>
      <c r="K164" s="214" t="s">
        <v>39</v>
      </c>
    </row>
    <row r="165" spans="1:11" ht="25.5">
      <c r="A165" s="46">
        <v>11</v>
      </c>
      <c r="B165" s="48" t="s">
        <v>124</v>
      </c>
      <c r="C165" s="46"/>
      <c r="D165" s="261" t="s">
        <v>18</v>
      </c>
      <c r="E165" s="262">
        <v>350</v>
      </c>
      <c r="F165" s="228"/>
      <c r="G165" s="263">
        <v>0.08</v>
      </c>
      <c r="H165" s="229">
        <f t="shared" si="12"/>
        <v>0</v>
      </c>
      <c r="I165" s="230">
        <f t="shared" si="13"/>
        <v>0</v>
      </c>
      <c r="J165" s="230">
        <f t="shared" si="14"/>
        <v>0</v>
      </c>
      <c r="K165" s="214" t="s">
        <v>39</v>
      </c>
    </row>
    <row r="166" spans="1:11" ht="25.5">
      <c r="A166" s="46">
        <v>12</v>
      </c>
      <c r="B166" s="48" t="s">
        <v>125</v>
      </c>
      <c r="C166" s="46"/>
      <c r="D166" s="261" t="s">
        <v>128</v>
      </c>
      <c r="E166" s="262">
        <v>2</v>
      </c>
      <c r="F166" s="228"/>
      <c r="G166" s="263">
        <v>0.08</v>
      </c>
      <c r="H166" s="229">
        <f t="shared" si="12"/>
        <v>0</v>
      </c>
      <c r="I166" s="230">
        <f t="shared" si="13"/>
        <v>0</v>
      </c>
      <c r="J166" s="230">
        <f t="shared" si="14"/>
        <v>0</v>
      </c>
      <c r="K166" s="214" t="s">
        <v>39</v>
      </c>
    </row>
    <row r="167" spans="1:11" ht="25.5">
      <c r="A167" s="46">
        <v>13</v>
      </c>
      <c r="B167" s="48" t="s">
        <v>130</v>
      </c>
      <c r="C167" s="46"/>
      <c r="D167" s="261" t="s">
        <v>18</v>
      </c>
      <c r="E167" s="262">
        <v>50</v>
      </c>
      <c r="F167" s="228"/>
      <c r="G167" s="263">
        <v>0.08</v>
      </c>
      <c r="H167" s="229">
        <f t="shared" si="12"/>
        <v>0</v>
      </c>
      <c r="I167" s="230">
        <f t="shared" si="13"/>
        <v>0</v>
      </c>
      <c r="J167" s="230">
        <f t="shared" si="14"/>
        <v>0</v>
      </c>
      <c r="K167" s="214" t="s">
        <v>39</v>
      </c>
    </row>
    <row r="168" spans="1:11" ht="25.5">
      <c r="A168" s="46">
        <v>14</v>
      </c>
      <c r="B168" s="48" t="s">
        <v>126</v>
      </c>
      <c r="C168" s="46"/>
      <c r="D168" s="261" t="s">
        <v>18</v>
      </c>
      <c r="E168" s="262">
        <v>300</v>
      </c>
      <c r="F168" s="228"/>
      <c r="G168" s="263">
        <v>0.08</v>
      </c>
      <c r="H168" s="229">
        <f t="shared" si="12"/>
        <v>0</v>
      </c>
      <c r="I168" s="230">
        <f t="shared" si="13"/>
        <v>0</v>
      </c>
      <c r="J168" s="230">
        <f t="shared" si="14"/>
        <v>0</v>
      </c>
      <c r="K168" s="214" t="s">
        <v>39</v>
      </c>
    </row>
    <row r="169" spans="1:11" ht="25.5">
      <c r="A169" s="46">
        <v>15</v>
      </c>
      <c r="B169" s="48" t="s">
        <v>127</v>
      </c>
      <c r="C169" s="46"/>
      <c r="D169" s="261" t="s">
        <v>18</v>
      </c>
      <c r="E169" s="262">
        <v>50</v>
      </c>
      <c r="F169" s="228"/>
      <c r="G169" s="263">
        <v>0.08</v>
      </c>
      <c r="H169" s="229">
        <f t="shared" si="12"/>
        <v>0</v>
      </c>
      <c r="I169" s="230">
        <f t="shared" si="13"/>
        <v>0</v>
      </c>
      <c r="J169" s="230">
        <f t="shared" si="14"/>
        <v>0</v>
      </c>
      <c r="K169" s="214" t="s">
        <v>39</v>
      </c>
    </row>
    <row r="170" spans="1:11" ht="12.75">
      <c r="A170" s="219"/>
      <c r="B170" s="49"/>
      <c r="C170" s="50"/>
      <c r="D170" s="50"/>
      <c r="E170" s="127"/>
      <c r="F170" s="222" t="s">
        <v>2</v>
      </c>
      <c r="G170" s="223"/>
      <c r="H170" s="224">
        <f>SUM(H159:H169)</f>
        <v>0</v>
      </c>
      <c r="I170" s="225">
        <f>SUM(I159:I169)</f>
        <v>0</v>
      </c>
      <c r="J170" s="225">
        <f>SUM(J159:J169)</f>
        <v>0</v>
      </c>
      <c r="K170" s="48"/>
    </row>
    <row r="171" spans="1:10" ht="12.75">
      <c r="A171" s="50"/>
      <c r="B171" s="167"/>
      <c r="C171" s="50"/>
      <c r="D171" s="50"/>
      <c r="E171" s="127"/>
      <c r="F171" s="60"/>
      <c r="G171" s="128"/>
      <c r="H171" s="129"/>
      <c r="I171" s="130"/>
      <c r="J171" s="130"/>
    </row>
    <row r="172" spans="1:10" ht="12.75">
      <c r="A172" s="50"/>
      <c r="B172" s="167"/>
      <c r="C172" s="50"/>
      <c r="D172" s="50"/>
      <c r="E172" s="127"/>
      <c r="F172" s="60"/>
      <c r="G172" s="128"/>
      <c r="H172" s="129"/>
      <c r="I172" s="130"/>
      <c r="J172" s="130"/>
    </row>
    <row r="173" spans="1:10" ht="12.75">
      <c r="A173" s="50"/>
      <c r="B173" s="167"/>
      <c r="C173" s="50"/>
      <c r="D173" s="50"/>
      <c r="E173" s="127"/>
      <c r="F173" s="60"/>
      <c r="G173" s="128"/>
      <c r="H173" s="129"/>
      <c r="I173" s="130"/>
      <c r="J173" s="130"/>
    </row>
    <row r="174" spans="1:10" ht="12.75">
      <c r="A174" s="50"/>
      <c r="B174" s="96" t="s">
        <v>133</v>
      </c>
      <c r="C174" s="50"/>
      <c r="D174" s="50"/>
      <c r="E174" s="127"/>
      <c r="F174" s="60"/>
      <c r="G174" s="128"/>
      <c r="H174" s="129"/>
      <c r="I174" s="130"/>
      <c r="J174" s="130"/>
    </row>
    <row r="175" spans="1:11" ht="33.75">
      <c r="A175" s="8" t="s">
        <v>9</v>
      </c>
      <c r="B175" s="255" t="s">
        <v>10</v>
      </c>
      <c r="C175" s="52" t="s">
        <v>0</v>
      </c>
      <c r="D175" s="8" t="s">
        <v>11</v>
      </c>
      <c r="E175" s="134" t="s">
        <v>1</v>
      </c>
      <c r="F175" s="43" t="s">
        <v>24</v>
      </c>
      <c r="G175" s="9" t="s">
        <v>13</v>
      </c>
      <c r="H175" s="19" t="s">
        <v>14</v>
      </c>
      <c r="I175" s="21" t="s">
        <v>15</v>
      </c>
      <c r="J175" s="21" t="s">
        <v>16</v>
      </c>
      <c r="K175" s="34" t="s">
        <v>26</v>
      </c>
    </row>
    <row r="176" spans="1:11" ht="25.5">
      <c r="A176" s="46">
        <v>1</v>
      </c>
      <c r="B176" s="48" t="s">
        <v>134</v>
      </c>
      <c r="C176" s="46"/>
      <c r="D176" s="148" t="s">
        <v>18</v>
      </c>
      <c r="E176" s="149">
        <v>2000</v>
      </c>
      <c r="F176" s="111"/>
      <c r="G176" s="108">
        <v>0.08</v>
      </c>
      <c r="H176" s="109">
        <f>F176*E176</f>
        <v>0</v>
      </c>
      <c r="I176" s="110">
        <f>ROUND((H176*G176),2)</f>
        <v>0</v>
      </c>
      <c r="J176" s="110">
        <f>H176+I176</f>
        <v>0</v>
      </c>
      <c r="K176" s="48" t="s">
        <v>59</v>
      </c>
    </row>
    <row r="177" spans="1:11" ht="12.75">
      <c r="A177" s="50"/>
      <c r="B177" s="167"/>
      <c r="C177" s="50"/>
      <c r="D177" s="50"/>
      <c r="E177" s="127"/>
      <c r="F177" s="222" t="s">
        <v>2</v>
      </c>
      <c r="G177" s="223"/>
      <c r="H177" s="224">
        <f>SUM(H176:H176)</f>
        <v>0</v>
      </c>
      <c r="I177" s="225">
        <f>SUM(I176:I176)</f>
        <v>0</v>
      </c>
      <c r="J177" s="225">
        <f>SUM(J176:J176)</f>
        <v>0</v>
      </c>
      <c r="K177" s="48"/>
    </row>
    <row r="178" spans="1:10" ht="12.75">
      <c r="A178" s="50"/>
      <c r="B178" s="167"/>
      <c r="C178" s="50"/>
      <c r="D178" s="50"/>
      <c r="E178" s="127"/>
      <c r="F178" s="60"/>
      <c r="G178" s="128"/>
      <c r="H178" s="131"/>
      <c r="I178" s="132"/>
      <c r="J178" s="132"/>
    </row>
    <row r="179" spans="1:10" ht="12.75">
      <c r="A179" s="50"/>
      <c r="B179" s="96" t="s">
        <v>141</v>
      </c>
      <c r="C179" s="50"/>
      <c r="D179" s="50"/>
      <c r="E179" s="127"/>
      <c r="F179" s="60"/>
      <c r="G179" s="128"/>
      <c r="H179" s="129"/>
      <c r="I179" s="130"/>
      <c r="J179" s="130"/>
    </row>
    <row r="180" spans="1:11" ht="33.75">
      <c r="A180" s="8" t="s">
        <v>9</v>
      </c>
      <c r="B180" s="255" t="s">
        <v>10</v>
      </c>
      <c r="C180" s="52" t="s">
        <v>0</v>
      </c>
      <c r="D180" s="8" t="s">
        <v>11</v>
      </c>
      <c r="E180" s="134" t="s">
        <v>1</v>
      </c>
      <c r="F180" s="43" t="s">
        <v>24</v>
      </c>
      <c r="G180" s="9" t="s">
        <v>13</v>
      </c>
      <c r="H180" s="19" t="s">
        <v>14</v>
      </c>
      <c r="I180" s="21" t="s">
        <v>15</v>
      </c>
      <c r="J180" s="21" t="s">
        <v>16</v>
      </c>
      <c r="K180" s="34" t="s">
        <v>26</v>
      </c>
    </row>
    <row r="181" spans="1:11" ht="25.5">
      <c r="A181" s="46">
        <v>1</v>
      </c>
      <c r="B181" s="268" t="s">
        <v>142</v>
      </c>
      <c r="C181" s="46"/>
      <c r="D181" s="148" t="s">
        <v>18</v>
      </c>
      <c r="E181" s="149">
        <v>30</v>
      </c>
      <c r="F181" s="111"/>
      <c r="G181" s="108">
        <v>0.08</v>
      </c>
      <c r="H181" s="109">
        <f>F181*E181</f>
        <v>0</v>
      </c>
      <c r="I181" s="110">
        <f>ROUND((H181*G181),2)</f>
        <v>0</v>
      </c>
      <c r="J181" s="110">
        <f>H181+I181</f>
        <v>0</v>
      </c>
      <c r="K181" s="214">
        <v>1</v>
      </c>
    </row>
    <row r="182" spans="1:11" ht="38.25">
      <c r="A182" s="46">
        <v>2</v>
      </c>
      <c r="B182" s="48" t="s">
        <v>143</v>
      </c>
      <c r="C182" s="46"/>
      <c r="D182" s="148" t="s">
        <v>18</v>
      </c>
      <c r="E182" s="149">
        <v>60</v>
      </c>
      <c r="F182" s="111"/>
      <c r="G182" s="108">
        <v>0.08</v>
      </c>
      <c r="H182" s="269">
        <f>F182*E182</f>
        <v>0</v>
      </c>
      <c r="I182" s="270">
        <f>ROUND((H182*G182),2)</f>
        <v>0</v>
      </c>
      <c r="J182" s="270">
        <f>H182+I182</f>
        <v>0</v>
      </c>
      <c r="K182" s="272">
        <v>1</v>
      </c>
    </row>
    <row r="183" spans="1:11" ht="12.75">
      <c r="A183" s="264"/>
      <c r="B183" s="167"/>
      <c r="C183" s="50"/>
      <c r="D183" s="50"/>
      <c r="E183" s="127"/>
      <c r="F183" s="222" t="s">
        <v>2</v>
      </c>
      <c r="G183" s="223"/>
      <c r="H183" s="224">
        <f>SUM(H181:H182)</f>
        <v>0</v>
      </c>
      <c r="I183" s="225">
        <f>SUM(I181:I182)</f>
        <v>0</v>
      </c>
      <c r="J183" s="225">
        <f>SUM(J181:J182)</f>
        <v>0</v>
      </c>
      <c r="K183" s="48"/>
    </row>
    <row r="184" spans="1:11" ht="12.75">
      <c r="A184" s="50"/>
      <c r="B184" s="167"/>
      <c r="C184" s="50"/>
      <c r="D184" s="50"/>
      <c r="E184" s="127"/>
      <c r="F184" s="60"/>
      <c r="G184" s="128"/>
      <c r="H184" s="131"/>
      <c r="I184" s="132"/>
      <c r="J184" s="132"/>
      <c r="K184" s="49"/>
    </row>
    <row r="185" spans="1:10" ht="12.75">
      <c r="A185" s="50"/>
      <c r="B185" s="96" t="s">
        <v>147</v>
      </c>
      <c r="C185" s="50"/>
      <c r="D185" s="50"/>
      <c r="E185" s="127"/>
      <c r="F185" s="60"/>
      <c r="G185" s="152"/>
      <c r="H185" s="129"/>
      <c r="I185" s="130"/>
      <c r="J185" s="130"/>
    </row>
    <row r="186" spans="1:11" ht="33.75">
      <c r="A186" s="8" t="s">
        <v>9</v>
      </c>
      <c r="B186" s="8" t="s">
        <v>10</v>
      </c>
      <c r="C186" s="52" t="s">
        <v>0</v>
      </c>
      <c r="D186" s="8" t="s">
        <v>11</v>
      </c>
      <c r="E186" s="134" t="s">
        <v>1</v>
      </c>
      <c r="F186" s="43" t="s">
        <v>24</v>
      </c>
      <c r="G186" s="153" t="s">
        <v>13</v>
      </c>
      <c r="H186" s="19" t="s">
        <v>14</v>
      </c>
      <c r="I186" s="21" t="s">
        <v>15</v>
      </c>
      <c r="J186" s="21" t="s">
        <v>16</v>
      </c>
      <c r="K186" s="34" t="s">
        <v>26</v>
      </c>
    </row>
    <row r="187" spans="1:11" ht="63.75">
      <c r="A187" s="46" t="s">
        <v>17</v>
      </c>
      <c r="B187" s="268" t="s">
        <v>144</v>
      </c>
      <c r="C187" s="46"/>
      <c r="D187" s="148" t="s">
        <v>18</v>
      </c>
      <c r="E187" s="149">
        <v>50</v>
      </c>
      <c r="F187" s="295"/>
      <c r="G187" s="108">
        <v>0.08</v>
      </c>
      <c r="H187" s="109">
        <f>F187*E187</f>
        <v>0</v>
      </c>
      <c r="I187" s="110">
        <f>ROUND((H187*G187),2)</f>
        <v>0</v>
      </c>
      <c r="J187" s="110">
        <f>H187+I187</f>
        <v>0</v>
      </c>
      <c r="K187" s="273">
        <v>1</v>
      </c>
    </row>
    <row r="188" spans="1:11" ht="63.75">
      <c r="A188" s="46" t="s">
        <v>145</v>
      </c>
      <c r="B188" s="268" t="s">
        <v>146</v>
      </c>
      <c r="C188" s="46"/>
      <c r="D188" s="46" t="s">
        <v>18</v>
      </c>
      <c r="E188" s="125">
        <v>150</v>
      </c>
      <c r="F188" s="295"/>
      <c r="G188" s="108">
        <v>0.08</v>
      </c>
      <c r="H188" s="109">
        <f>F188*E188</f>
        <v>0</v>
      </c>
      <c r="I188" s="110">
        <f>ROUND((H188*G188),2)</f>
        <v>0</v>
      </c>
      <c r="J188" s="110">
        <f>H188+I188</f>
        <v>0</v>
      </c>
      <c r="K188" s="273">
        <v>1</v>
      </c>
    </row>
    <row r="189" spans="1:11" ht="12.75">
      <c r="A189" s="50"/>
      <c r="B189" s="167"/>
      <c r="C189" s="50"/>
      <c r="D189" s="50"/>
      <c r="E189" s="127"/>
      <c r="F189" s="222" t="s">
        <v>2</v>
      </c>
      <c r="G189" s="271"/>
      <c r="H189" s="224">
        <f>SUM(H187:H188)</f>
        <v>0</v>
      </c>
      <c r="I189" s="110">
        <f>SUM(I187:I188)</f>
        <v>0</v>
      </c>
      <c r="J189" s="225">
        <f>SUM(J187:J188)</f>
        <v>0</v>
      </c>
      <c r="K189" s="49"/>
    </row>
    <row r="190" spans="1:11" ht="12.75">
      <c r="A190" s="50"/>
      <c r="B190" s="167"/>
      <c r="C190" s="50"/>
      <c r="D190" s="50"/>
      <c r="E190" s="127"/>
      <c r="F190" s="60"/>
      <c r="G190" s="152"/>
      <c r="H190" s="131"/>
      <c r="I190" s="132"/>
      <c r="J190" s="132"/>
      <c r="K190" s="49"/>
    </row>
    <row r="191" spans="1:11" ht="12.75">
      <c r="A191" s="50"/>
      <c r="B191" s="167"/>
      <c r="C191" s="50"/>
      <c r="D191" s="50"/>
      <c r="E191" s="127"/>
      <c r="F191" s="60"/>
      <c r="G191" s="152"/>
      <c r="H191" s="131"/>
      <c r="I191" s="132"/>
      <c r="J191" s="132"/>
      <c r="K191" s="49"/>
    </row>
    <row r="192" spans="1:10" ht="12.75">
      <c r="A192" s="50"/>
      <c r="B192" s="96" t="s">
        <v>150</v>
      </c>
      <c r="C192" s="50"/>
      <c r="D192" s="50"/>
      <c r="E192" s="127"/>
      <c r="F192" s="60"/>
      <c r="G192" s="152"/>
      <c r="H192" s="129"/>
      <c r="I192" s="130"/>
      <c r="J192" s="130"/>
    </row>
    <row r="193" spans="1:11" ht="33.75">
      <c r="A193" s="8" t="s">
        <v>9</v>
      </c>
      <c r="B193" s="8" t="s">
        <v>10</v>
      </c>
      <c r="C193" s="52" t="s">
        <v>0</v>
      </c>
      <c r="D193" s="8" t="s">
        <v>11</v>
      </c>
      <c r="E193" s="134" t="s">
        <v>1</v>
      </c>
      <c r="F193" s="43" t="s">
        <v>24</v>
      </c>
      <c r="G193" s="153" t="s">
        <v>13</v>
      </c>
      <c r="H193" s="19" t="s">
        <v>14</v>
      </c>
      <c r="I193" s="21" t="s">
        <v>15</v>
      </c>
      <c r="J193" s="21" t="s">
        <v>16</v>
      </c>
      <c r="K193" s="34" t="s">
        <v>26</v>
      </c>
    </row>
    <row r="194" spans="1:11" ht="25.5">
      <c r="A194" s="46" t="s">
        <v>17</v>
      </c>
      <c r="B194" s="48" t="s">
        <v>148</v>
      </c>
      <c r="C194" s="46"/>
      <c r="D194" s="46" t="s">
        <v>5</v>
      </c>
      <c r="E194" s="125">
        <v>200</v>
      </c>
      <c r="F194" s="111"/>
      <c r="G194" s="108">
        <v>0.08</v>
      </c>
      <c r="H194" s="109">
        <f>F194*E194</f>
        <v>0</v>
      </c>
      <c r="I194" s="110">
        <f>ROUND((H194*G194),2)</f>
        <v>0</v>
      </c>
      <c r="J194" s="110">
        <f>H194+I194</f>
        <v>0</v>
      </c>
      <c r="K194" s="273">
        <v>1</v>
      </c>
    </row>
    <row r="195" spans="1:11" ht="25.5">
      <c r="A195" s="46" t="s">
        <v>145</v>
      </c>
      <c r="B195" s="48" t="s">
        <v>149</v>
      </c>
      <c r="C195" s="46"/>
      <c r="D195" s="46" t="s">
        <v>5</v>
      </c>
      <c r="E195" s="125">
        <v>300</v>
      </c>
      <c r="F195" s="111"/>
      <c r="G195" s="108">
        <v>0.08</v>
      </c>
      <c r="H195" s="109">
        <f>F195*E195</f>
        <v>0</v>
      </c>
      <c r="I195" s="110">
        <f>ROUND((H195*G195),2)</f>
        <v>0</v>
      </c>
      <c r="J195" s="110">
        <f>H195+I195</f>
        <v>0</v>
      </c>
      <c r="K195" s="273">
        <v>1</v>
      </c>
    </row>
    <row r="196" spans="1:11" ht="12.75">
      <c r="A196" s="50"/>
      <c r="B196" s="49"/>
      <c r="C196" s="50"/>
      <c r="D196" s="50"/>
      <c r="E196" s="127"/>
      <c r="F196" s="222" t="s">
        <v>2</v>
      </c>
      <c r="G196" s="152"/>
      <c r="H196" s="224">
        <f>SUM(H194:H195)</f>
        <v>0</v>
      </c>
      <c r="I196" s="225">
        <f>SUM(I194:I195)</f>
        <v>0</v>
      </c>
      <c r="J196" s="225">
        <f>SUM(J194:J195)</f>
        <v>0</v>
      </c>
      <c r="K196" s="49"/>
    </row>
    <row r="197" spans="1:11" ht="12.75">
      <c r="A197" s="50"/>
      <c r="B197" s="49"/>
      <c r="C197" s="50"/>
      <c r="D197" s="50"/>
      <c r="E197" s="127"/>
      <c r="F197" s="251"/>
      <c r="G197" s="152"/>
      <c r="H197" s="274"/>
      <c r="I197" s="275"/>
      <c r="J197" s="275"/>
      <c r="K197" s="49"/>
    </row>
    <row r="198" spans="1:10" ht="12.75">
      <c r="A198" s="50"/>
      <c r="B198" s="96" t="s">
        <v>151</v>
      </c>
      <c r="C198" s="50"/>
      <c r="D198" s="50"/>
      <c r="E198" s="127"/>
      <c r="F198" s="60"/>
      <c r="G198" s="152"/>
      <c r="H198" s="129"/>
      <c r="I198" s="130"/>
      <c r="J198" s="130"/>
    </row>
    <row r="199" spans="1:11" ht="33.75">
      <c r="A199" s="8" t="s">
        <v>9</v>
      </c>
      <c r="B199" s="8" t="s">
        <v>10</v>
      </c>
      <c r="C199" s="52" t="s">
        <v>0</v>
      </c>
      <c r="D199" s="8" t="s">
        <v>11</v>
      </c>
      <c r="E199" s="134" t="s">
        <v>1</v>
      </c>
      <c r="F199" s="43" t="s">
        <v>24</v>
      </c>
      <c r="G199" s="153" t="s">
        <v>13</v>
      </c>
      <c r="H199" s="19" t="s">
        <v>14</v>
      </c>
      <c r="I199" s="21" t="s">
        <v>15</v>
      </c>
      <c r="J199" s="21" t="s">
        <v>16</v>
      </c>
      <c r="K199" s="34" t="s">
        <v>26</v>
      </c>
    </row>
    <row r="200" spans="1:11" ht="12.75">
      <c r="A200" s="46" t="s">
        <v>17</v>
      </c>
      <c r="B200" s="48" t="s">
        <v>152</v>
      </c>
      <c r="C200" s="46"/>
      <c r="D200" s="46" t="s">
        <v>18</v>
      </c>
      <c r="E200" s="125">
        <v>4</v>
      </c>
      <c r="F200" s="111"/>
      <c r="G200" s="108">
        <v>0.08</v>
      </c>
      <c r="H200" s="109">
        <f>F200*E200</f>
        <v>0</v>
      </c>
      <c r="I200" s="110">
        <f>ROUND((H200*G200),2)</f>
        <v>0</v>
      </c>
      <c r="J200" s="110">
        <f>H200+I200</f>
        <v>0</v>
      </c>
      <c r="K200" s="273" t="s">
        <v>39</v>
      </c>
    </row>
    <row r="201" spans="1:11" ht="12.75">
      <c r="A201" s="50"/>
      <c r="B201" s="49"/>
      <c r="C201" s="50"/>
      <c r="D201" s="50"/>
      <c r="E201" s="127"/>
      <c r="F201" s="222" t="s">
        <v>2</v>
      </c>
      <c r="G201" s="152"/>
      <c r="H201" s="224">
        <f>SUM(H200:H200)</f>
        <v>0</v>
      </c>
      <c r="I201" s="225">
        <f>SUM(I200:I200)</f>
        <v>0</v>
      </c>
      <c r="J201" s="225">
        <f>SUM(J200:J200)</f>
        <v>0</v>
      </c>
      <c r="K201" s="49"/>
    </row>
    <row r="202" spans="1:11" ht="12.75">
      <c r="A202" s="50"/>
      <c r="B202" s="49"/>
      <c r="C202" s="50"/>
      <c r="D202" s="50"/>
      <c r="E202" s="127"/>
      <c r="F202" s="251"/>
      <c r="G202" s="152"/>
      <c r="H202" s="274"/>
      <c r="I202" s="275"/>
      <c r="J202" s="275"/>
      <c r="K202" s="49"/>
    </row>
    <row r="203" spans="1:10" ht="12.75">
      <c r="A203" s="50"/>
      <c r="B203" s="96" t="s">
        <v>153</v>
      </c>
      <c r="C203" s="50"/>
      <c r="D203" s="50"/>
      <c r="E203" s="127"/>
      <c r="F203" s="60"/>
      <c r="G203" s="152"/>
      <c r="H203" s="129"/>
      <c r="I203" s="130"/>
      <c r="J203" s="130"/>
    </row>
    <row r="204" spans="1:11" ht="33.75">
      <c r="A204" s="8" t="s">
        <v>9</v>
      </c>
      <c r="B204" s="8" t="s">
        <v>10</v>
      </c>
      <c r="C204" s="52" t="s">
        <v>0</v>
      </c>
      <c r="D204" s="8" t="s">
        <v>11</v>
      </c>
      <c r="E204" s="134" t="s">
        <v>1</v>
      </c>
      <c r="F204" s="43" t="s">
        <v>24</v>
      </c>
      <c r="G204" s="153" t="s">
        <v>13</v>
      </c>
      <c r="H204" s="19" t="s">
        <v>14</v>
      </c>
      <c r="I204" s="21" t="s">
        <v>15</v>
      </c>
      <c r="J204" s="21" t="s">
        <v>16</v>
      </c>
      <c r="K204" s="34" t="s">
        <v>26</v>
      </c>
    </row>
    <row r="205" spans="1:11" ht="12.75">
      <c r="A205" s="46" t="s">
        <v>17</v>
      </c>
      <c r="B205" s="48" t="s">
        <v>154</v>
      </c>
      <c r="C205" s="46"/>
      <c r="D205" s="46" t="s">
        <v>18</v>
      </c>
      <c r="E205" s="125">
        <v>100</v>
      </c>
      <c r="F205" s="111"/>
      <c r="G205" s="108">
        <v>0.08</v>
      </c>
      <c r="H205" s="109">
        <f>F205*E205</f>
        <v>0</v>
      </c>
      <c r="I205" s="110">
        <f>ROUND((H205*G205),2)</f>
        <v>0</v>
      </c>
      <c r="J205" s="110">
        <f>H205+I205</f>
        <v>0</v>
      </c>
      <c r="K205" s="273" t="s">
        <v>39</v>
      </c>
    </row>
    <row r="206" spans="1:11" ht="12.75">
      <c r="A206" s="50"/>
      <c r="B206" s="49"/>
      <c r="C206" s="50"/>
      <c r="D206" s="50"/>
      <c r="E206" s="127"/>
      <c r="F206" s="222" t="s">
        <v>2</v>
      </c>
      <c r="G206" s="152"/>
      <c r="H206" s="224">
        <f>SUM(H205:H205)</f>
        <v>0</v>
      </c>
      <c r="I206" s="225">
        <f>SUM(I205:I205)</f>
        <v>0</v>
      </c>
      <c r="J206" s="225">
        <f>SUM(J205:J205)</f>
        <v>0</v>
      </c>
      <c r="K206" s="49"/>
    </row>
    <row r="207" spans="1:11" ht="12.75">
      <c r="A207" s="50"/>
      <c r="B207" s="49"/>
      <c r="C207" s="50"/>
      <c r="D207" s="50"/>
      <c r="E207" s="127"/>
      <c r="F207" s="251"/>
      <c r="G207" s="152"/>
      <c r="H207" s="274"/>
      <c r="I207" s="275"/>
      <c r="J207" s="275"/>
      <c r="K207" s="49"/>
    </row>
    <row r="208" spans="1:10" ht="12.75">
      <c r="A208" s="50"/>
      <c r="B208" s="96" t="s">
        <v>167</v>
      </c>
      <c r="C208" s="50"/>
      <c r="D208" s="50"/>
      <c r="E208" s="127"/>
      <c r="F208" s="60"/>
      <c r="G208" s="152"/>
      <c r="H208" s="129"/>
      <c r="I208" s="130"/>
      <c r="J208" s="130"/>
    </row>
    <row r="209" spans="1:11" ht="33.75">
      <c r="A209" s="8" t="s">
        <v>9</v>
      </c>
      <c r="B209" s="8" t="s">
        <v>10</v>
      </c>
      <c r="C209" s="52" t="s">
        <v>0</v>
      </c>
      <c r="D209" s="8" t="s">
        <v>11</v>
      </c>
      <c r="E209" s="134" t="s">
        <v>1</v>
      </c>
      <c r="F209" s="43" t="s">
        <v>24</v>
      </c>
      <c r="G209" s="153" t="s">
        <v>13</v>
      </c>
      <c r="H209" s="19" t="s">
        <v>14</v>
      </c>
      <c r="I209" s="21" t="s">
        <v>15</v>
      </c>
      <c r="J209" s="21" t="s">
        <v>16</v>
      </c>
      <c r="K209" s="34" t="s">
        <v>26</v>
      </c>
    </row>
    <row r="210" spans="1:11" ht="25.5">
      <c r="A210" s="46" t="s">
        <v>17</v>
      </c>
      <c r="B210" s="48" t="s">
        <v>155</v>
      </c>
      <c r="C210" s="46"/>
      <c r="D210" s="46" t="s">
        <v>18</v>
      </c>
      <c r="E210" s="125">
        <v>5</v>
      </c>
      <c r="F210" s="111"/>
      <c r="G210" s="108">
        <v>0.08</v>
      </c>
      <c r="H210" s="109">
        <f aca="true" t="shared" si="15" ref="H210:H215">F210*E210</f>
        <v>0</v>
      </c>
      <c r="I210" s="110">
        <f aca="true" t="shared" si="16" ref="I210:I215">ROUND((H210*G210),2)</f>
        <v>0</v>
      </c>
      <c r="J210" s="110">
        <f aca="true" t="shared" si="17" ref="J210:J215">H210+I210</f>
        <v>0</v>
      </c>
      <c r="K210" s="273" t="s">
        <v>39</v>
      </c>
    </row>
    <row r="211" spans="1:11" ht="12.75">
      <c r="A211" s="46" t="s">
        <v>145</v>
      </c>
      <c r="B211" s="48" t="s">
        <v>168</v>
      </c>
      <c r="C211" s="46"/>
      <c r="D211" s="46" t="s">
        <v>18</v>
      </c>
      <c r="E211" s="125">
        <v>5</v>
      </c>
      <c r="F211" s="111"/>
      <c r="G211" s="108">
        <v>0.08</v>
      </c>
      <c r="H211" s="109">
        <f t="shared" si="15"/>
        <v>0</v>
      </c>
      <c r="I211" s="110">
        <f t="shared" si="16"/>
        <v>0</v>
      </c>
      <c r="J211" s="110">
        <f t="shared" si="17"/>
        <v>0</v>
      </c>
      <c r="K211" s="273" t="s">
        <v>39</v>
      </c>
    </row>
    <row r="212" spans="1:11" ht="25.5">
      <c r="A212" s="46" t="s">
        <v>159</v>
      </c>
      <c r="B212" s="48" t="s">
        <v>161</v>
      </c>
      <c r="C212" s="46"/>
      <c r="D212" s="46" t="s">
        <v>18</v>
      </c>
      <c r="E212" s="125">
        <v>1</v>
      </c>
      <c r="F212" s="111"/>
      <c r="G212" s="108">
        <v>0.08</v>
      </c>
      <c r="H212" s="109">
        <f t="shared" si="15"/>
        <v>0</v>
      </c>
      <c r="I212" s="110">
        <f t="shared" si="16"/>
        <v>0</v>
      </c>
      <c r="J212" s="110">
        <f t="shared" si="17"/>
        <v>0</v>
      </c>
      <c r="K212" s="273" t="s">
        <v>39</v>
      </c>
    </row>
    <row r="213" spans="1:11" ht="25.5">
      <c r="A213" s="46" t="s">
        <v>160</v>
      </c>
      <c r="B213" s="48" t="s">
        <v>163</v>
      </c>
      <c r="C213" s="46"/>
      <c r="D213" s="46" t="s">
        <v>18</v>
      </c>
      <c r="E213" s="125">
        <v>2</v>
      </c>
      <c r="F213" s="111"/>
      <c r="G213" s="108">
        <v>0.08</v>
      </c>
      <c r="H213" s="109">
        <f t="shared" si="15"/>
        <v>0</v>
      </c>
      <c r="I213" s="110">
        <f t="shared" si="16"/>
        <v>0</v>
      </c>
      <c r="J213" s="110">
        <f t="shared" si="17"/>
        <v>0</v>
      </c>
      <c r="K213" s="273" t="s">
        <v>39</v>
      </c>
    </row>
    <row r="214" spans="1:11" ht="12.75">
      <c r="A214" s="46" t="s">
        <v>162</v>
      </c>
      <c r="B214" s="48" t="s">
        <v>165</v>
      </c>
      <c r="C214" s="46"/>
      <c r="D214" s="46" t="s">
        <v>18</v>
      </c>
      <c r="E214" s="125">
        <v>2</v>
      </c>
      <c r="F214" s="111"/>
      <c r="G214" s="108">
        <v>0.08</v>
      </c>
      <c r="H214" s="109">
        <f t="shared" si="15"/>
        <v>0</v>
      </c>
      <c r="I214" s="110">
        <f t="shared" si="16"/>
        <v>0</v>
      </c>
      <c r="J214" s="110">
        <f t="shared" si="17"/>
        <v>0</v>
      </c>
      <c r="K214" s="273" t="s">
        <v>39</v>
      </c>
    </row>
    <row r="215" spans="1:11" ht="25.5">
      <c r="A215" s="46" t="s">
        <v>164</v>
      </c>
      <c r="B215" s="48" t="s">
        <v>166</v>
      </c>
      <c r="C215" s="46"/>
      <c r="D215" s="46" t="s">
        <v>18</v>
      </c>
      <c r="E215" s="125">
        <v>20</v>
      </c>
      <c r="F215" s="111"/>
      <c r="G215" s="108">
        <v>0.08</v>
      </c>
      <c r="H215" s="109">
        <f t="shared" si="15"/>
        <v>0</v>
      </c>
      <c r="I215" s="110">
        <f t="shared" si="16"/>
        <v>0</v>
      </c>
      <c r="J215" s="110">
        <f t="shared" si="17"/>
        <v>0</v>
      </c>
      <c r="K215" s="273" t="s">
        <v>39</v>
      </c>
    </row>
    <row r="216" spans="1:11" ht="12.75">
      <c r="A216" s="50"/>
      <c r="B216" s="49"/>
      <c r="C216" s="50"/>
      <c r="D216" s="50"/>
      <c r="E216" s="127"/>
      <c r="F216" s="222" t="s">
        <v>2</v>
      </c>
      <c r="G216" s="152"/>
      <c r="H216" s="224">
        <f>SUM(H210:H215)</f>
        <v>0</v>
      </c>
      <c r="I216" s="225">
        <f>SUM(I210:I215)</f>
        <v>0</v>
      </c>
      <c r="J216" s="225">
        <f>SUM(J210:J215)</f>
        <v>0</v>
      </c>
      <c r="K216" s="49"/>
    </row>
    <row r="217" spans="1:11" ht="12.75">
      <c r="A217" s="50"/>
      <c r="B217" s="49"/>
      <c r="C217" s="50"/>
      <c r="D217" s="50"/>
      <c r="E217" s="127"/>
      <c r="F217" s="251"/>
      <c r="G217" s="152"/>
      <c r="H217" s="274"/>
      <c r="I217" s="275"/>
      <c r="J217" s="275"/>
      <c r="K217" s="49"/>
    </row>
    <row r="218" spans="1:10" ht="12.75">
      <c r="A218" s="50"/>
      <c r="B218" s="96" t="s">
        <v>157</v>
      </c>
      <c r="C218" s="50"/>
      <c r="D218" s="50"/>
      <c r="E218" s="127"/>
      <c r="F218" s="60"/>
      <c r="G218" s="152"/>
      <c r="H218" s="129"/>
      <c r="I218" s="130"/>
      <c r="J218" s="130"/>
    </row>
    <row r="219" spans="1:11" ht="33.75">
      <c r="A219" s="8" t="s">
        <v>9</v>
      </c>
      <c r="B219" s="8" t="s">
        <v>10</v>
      </c>
      <c r="C219" s="52" t="s">
        <v>0</v>
      </c>
      <c r="D219" s="8" t="s">
        <v>11</v>
      </c>
      <c r="E219" s="134" t="s">
        <v>1</v>
      </c>
      <c r="F219" s="43" t="s">
        <v>24</v>
      </c>
      <c r="G219" s="153" t="s">
        <v>13</v>
      </c>
      <c r="H219" s="19" t="s">
        <v>14</v>
      </c>
      <c r="I219" s="21" t="s">
        <v>15</v>
      </c>
      <c r="J219" s="21" t="s">
        <v>16</v>
      </c>
      <c r="K219" s="34" t="s">
        <v>26</v>
      </c>
    </row>
    <row r="220" spans="1:11" ht="25.5">
      <c r="A220" s="46" t="s">
        <v>17</v>
      </c>
      <c r="B220" s="48" t="s">
        <v>158</v>
      </c>
      <c r="C220" s="46"/>
      <c r="D220" s="46" t="s">
        <v>18</v>
      </c>
      <c r="E220" s="125">
        <v>15</v>
      </c>
      <c r="F220" s="111"/>
      <c r="G220" s="108">
        <v>0.08</v>
      </c>
      <c r="H220" s="109">
        <f>F220*E220</f>
        <v>0</v>
      </c>
      <c r="I220" s="110">
        <f>ROUND((H220*G220),2)</f>
        <v>0</v>
      </c>
      <c r="J220" s="110">
        <f>H220+I220</f>
        <v>0</v>
      </c>
      <c r="K220" s="273" t="s">
        <v>39</v>
      </c>
    </row>
    <row r="221" spans="1:11" ht="12.75">
      <c r="A221" s="50"/>
      <c r="B221" s="49"/>
      <c r="C221" s="50"/>
      <c r="D221" s="50"/>
      <c r="E221" s="127"/>
      <c r="F221" s="222" t="s">
        <v>2</v>
      </c>
      <c r="G221" s="152"/>
      <c r="H221" s="224">
        <f>SUM(H220:H220)</f>
        <v>0</v>
      </c>
      <c r="I221" s="225">
        <f>SUM(I220:I220)</f>
        <v>0</v>
      </c>
      <c r="J221" s="225">
        <f>SUM(J220:J220)</f>
        <v>0</v>
      </c>
      <c r="K221" s="49"/>
    </row>
    <row r="222" spans="1:11" ht="12.75">
      <c r="A222" s="50"/>
      <c r="B222" s="49"/>
      <c r="C222" s="50"/>
      <c r="D222" s="50"/>
      <c r="E222" s="127"/>
      <c r="F222" s="251"/>
      <c r="G222" s="152"/>
      <c r="H222" s="274"/>
      <c r="I222" s="275"/>
      <c r="J222" s="275"/>
      <c r="K222" s="49"/>
    </row>
    <row r="223" spans="1:10" ht="12.75">
      <c r="A223" s="50"/>
      <c r="B223" s="96" t="s">
        <v>169</v>
      </c>
      <c r="C223" s="50"/>
      <c r="D223" s="50"/>
      <c r="E223" s="127"/>
      <c r="F223" s="60"/>
      <c r="G223" s="152"/>
      <c r="H223" s="129"/>
      <c r="I223" s="130"/>
      <c r="J223" s="130"/>
    </row>
    <row r="224" spans="1:11" ht="33.75">
      <c r="A224" s="8" t="s">
        <v>9</v>
      </c>
      <c r="B224" s="8" t="s">
        <v>10</v>
      </c>
      <c r="C224" s="52" t="s">
        <v>0</v>
      </c>
      <c r="D224" s="8" t="s">
        <v>11</v>
      </c>
      <c r="E224" s="134" t="s">
        <v>1</v>
      </c>
      <c r="F224" s="43" t="s">
        <v>24</v>
      </c>
      <c r="G224" s="153" t="s">
        <v>13</v>
      </c>
      <c r="H224" s="19" t="s">
        <v>14</v>
      </c>
      <c r="I224" s="21" t="s">
        <v>15</v>
      </c>
      <c r="J224" s="21" t="s">
        <v>16</v>
      </c>
      <c r="K224" s="34" t="s">
        <v>26</v>
      </c>
    </row>
    <row r="225" spans="1:11" ht="51">
      <c r="A225" s="46" t="s">
        <v>17</v>
      </c>
      <c r="B225" s="48" t="s">
        <v>170</v>
      </c>
      <c r="C225" s="46"/>
      <c r="D225" s="148" t="s">
        <v>18</v>
      </c>
      <c r="E225" s="149">
        <v>10</v>
      </c>
      <c r="F225" s="111"/>
      <c r="G225" s="108">
        <v>0.08</v>
      </c>
      <c r="H225" s="109">
        <f>F225*E225</f>
        <v>0</v>
      </c>
      <c r="I225" s="110">
        <f>ROUND((H225*G225),2)</f>
        <v>0</v>
      </c>
      <c r="J225" s="110">
        <f>H225+I225</f>
        <v>0</v>
      </c>
      <c r="K225" s="273" t="s">
        <v>39</v>
      </c>
    </row>
    <row r="226" spans="1:11" ht="12.75">
      <c r="A226" s="50"/>
      <c r="B226" s="49"/>
      <c r="C226" s="50"/>
      <c r="D226" s="50"/>
      <c r="E226" s="127"/>
      <c r="F226" s="222" t="s">
        <v>2</v>
      </c>
      <c r="G226" s="152"/>
      <c r="H226" s="224">
        <f>SUM(H225:H225)</f>
        <v>0</v>
      </c>
      <c r="I226" s="225">
        <f>SUM(I225:I225)</f>
        <v>0</v>
      </c>
      <c r="J226" s="225">
        <f>SUM(J225:J225)</f>
        <v>0</v>
      </c>
      <c r="K226" s="49"/>
    </row>
    <row r="227" spans="1:11" ht="12.75">
      <c r="A227" s="50"/>
      <c r="B227" s="49"/>
      <c r="C227" s="50"/>
      <c r="D227" s="50"/>
      <c r="E227" s="127"/>
      <c r="F227" s="251"/>
      <c r="G227" s="152"/>
      <c r="H227" s="274"/>
      <c r="I227" s="275"/>
      <c r="J227" s="275"/>
      <c r="K227" s="49"/>
    </row>
    <row r="228" spans="1:10" ht="12.75">
      <c r="A228" s="50"/>
      <c r="B228" s="96" t="s">
        <v>171</v>
      </c>
      <c r="C228" s="50"/>
      <c r="D228" s="50"/>
      <c r="E228" s="127"/>
      <c r="F228" s="60"/>
      <c r="G228" s="152"/>
      <c r="H228" s="129"/>
      <c r="I228" s="130"/>
      <c r="J228" s="130"/>
    </row>
    <row r="229" spans="1:11" ht="33.75">
      <c r="A229" s="8" t="s">
        <v>9</v>
      </c>
      <c r="B229" s="8" t="s">
        <v>10</v>
      </c>
      <c r="C229" s="52" t="s">
        <v>0</v>
      </c>
      <c r="D229" s="8" t="s">
        <v>11</v>
      </c>
      <c r="E229" s="134" t="s">
        <v>1</v>
      </c>
      <c r="F229" s="43" t="s">
        <v>24</v>
      </c>
      <c r="G229" s="153" t="s">
        <v>13</v>
      </c>
      <c r="H229" s="19" t="s">
        <v>14</v>
      </c>
      <c r="I229" s="21" t="s">
        <v>15</v>
      </c>
      <c r="J229" s="21" t="s">
        <v>16</v>
      </c>
      <c r="K229" s="34" t="s">
        <v>26</v>
      </c>
    </row>
    <row r="230" spans="1:11" ht="12.75">
      <c r="A230" s="46" t="s">
        <v>17</v>
      </c>
      <c r="B230" s="48" t="s">
        <v>172</v>
      </c>
      <c r="C230" s="46"/>
      <c r="D230" s="148" t="s">
        <v>18</v>
      </c>
      <c r="E230" s="149">
        <v>50</v>
      </c>
      <c r="F230" s="111"/>
      <c r="G230" s="108">
        <v>0.08</v>
      </c>
      <c r="H230" s="109">
        <f>F230*E230</f>
        <v>0</v>
      </c>
      <c r="I230" s="110">
        <f>ROUND((H230*G230),2)</f>
        <v>0</v>
      </c>
      <c r="J230" s="110">
        <f>H230+I230</f>
        <v>0</v>
      </c>
      <c r="K230" s="273" t="s">
        <v>39</v>
      </c>
    </row>
    <row r="231" spans="1:11" ht="12.75">
      <c r="A231" s="50"/>
      <c r="B231" s="49"/>
      <c r="C231" s="50"/>
      <c r="D231" s="50"/>
      <c r="E231" s="127"/>
      <c r="F231" s="222" t="s">
        <v>2</v>
      </c>
      <c r="G231" s="152"/>
      <c r="H231" s="224">
        <f>SUM(H230:H230)</f>
        <v>0</v>
      </c>
      <c r="I231" s="225">
        <f>SUM(I230:I230)</f>
        <v>0</v>
      </c>
      <c r="J231" s="225">
        <f>SUM(J230:J230)</f>
        <v>0</v>
      </c>
      <c r="K231" s="49"/>
    </row>
    <row r="232" spans="1:11" ht="12.75">
      <c r="A232" s="50"/>
      <c r="B232" s="49"/>
      <c r="C232" s="50"/>
      <c r="D232" s="50"/>
      <c r="E232" s="127"/>
      <c r="F232" s="251"/>
      <c r="G232" s="152"/>
      <c r="H232" s="274"/>
      <c r="I232" s="275"/>
      <c r="J232" s="275"/>
      <c r="K232" s="49"/>
    </row>
    <row r="233" spans="2:10" ht="12.75">
      <c r="B233" s="49"/>
      <c r="F233" s="150" t="s">
        <v>29</v>
      </c>
      <c r="G233" s="151"/>
      <c r="H233" s="150">
        <f>H221+H216+H206+H201+H196+H189+H183+H177+H170+H154+H139+H132+H123+H109+H102+H89+H83+H78+H72+H61+H47+H25+H18+H13+H8</f>
        <v>0</v>
      </c>
      <c r="I233" s="150">
        <f>I221+J233-H233</f>
        <v>0</v>
      </c>
      <c r="J233" s="150">
        <f>J221+J216+J206+J201+J196+J189+J183+J177+J170+J154+J139+J132+J123+J109+J102+J89+J83+J78+J72+J61+J47+J25+J18+J13+J8</f>
        <v>0</v>
      </c>
    </row>
    <row r="234" spans="2:8" ht="12.75">
      <c r="B234" s="49"/>
      <c r="F234" s="150" t="s">
        <v>8</v>
      </c>
      <c r="G234" s="151"/>
      <c r="H234" s="150">
        <f>H233/4.0196</f>
        <v>0</v>
      </c>
    </row>
    <row r="235" spans="2:8" ht="12.75">
      <c r="B235" s="49"/>
      <c r="F235" s="150"/>
      <c r="G235" s="151"/>
      <c r="H235" s="150"/>
    </row>
    <row r="236" ht="12.75">
      <c r="B236" s="49"/>
    </row>
    <row r="237" ht="25.5">
      <c r="B237" s="96" t="s">
        <v>28</v>
      </c>
    </row>
    <row r="238" ht="63.75">
      <c r="B238" s="97" t="s">
        <v>25</v>
      </c>
    </row>
  </sheetData>
  <sheetProtection/>
  <mergeCells count="3">
    <mergeCell ref="F72:G72"/>
    <mergeCell ref="F78:G78"/>
    <mergeCell ref="F83:G83"/>
  </mergeCells>
  <printOptions/>
  <pageMargins left="0.44" right="0.43" top="0.3937007874015748" bottom="0.3937007874015748" header="0" footer="0.5118110236220472"/>
  <pageSetup horizontalDpi="600" verticalDpi="600" orientation="landscape" paperSize="9" scale="70" r:id="rId1"/>
  <rowBreaks count="2" manualBreakCount="2">
    <brk id="78" max="11" man="1"/>
    <brk id="10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ht="12.75">
      <c r="A1" t="s">
        <v>7</v>
      </c>
    </row>
    <row r="3" spans="1:10" ht="38.25">
      <c r="A3" s="145" t="s">
        <v>6</v>
      </c>
      <c r="B3" s="142" t="s">
        <v>3</v>
      </c>
      <c r="C3" s="145" t="s">
        <v>6</v>
      </c>
      <c r="D3" s="142" t="s">
        <v>3</v>
      </c>
      <c r="E3" s="145" t="s">
        <v>6</v>
      </c>
      <c r="F3" s="142" t="s">
        <v>3</v>
      </c>
      <c r="G3" s="145" t="s">
        <v>6</v>
      </c>
      <c r="H3" s="142" t="s">
        <v>3</v>
      </c>
      <c r="I3" s="145" t="s">
        <v>6</v>
      </c>
      <c r="J3" s="142" t="s">
        <v>3</v>
      </c>
    </row>
    <row r="4" spans="1:10" ht="12.75">
      <c r="A4" s="146">
        <v>1</v>
      </c>
      <c r="B4" s="139">
        <v>750</v>
      </c>
      <c r="C4" s="146">
        <v>11</v>
      </c>
      <c r="D4" s="139">
        <v>1000</v>
      </c>
      <c r="E4" s="146">
        <v>21</v>
      </c>
      <c r="F4" s="139">
        <v>40</v>
      </c>
      <c r="G4" s="146">
        <v>31</v>
      </c>
      <c r="H4" s="138">
        <v>700</v>
      </c>
      <c r="I4" s="147">
        <v>36</v>
      </c>
      <c r="J4" s="143">
        <v>40</v>
      </c>
    </row>
    <row r="5" spans="1:10" ht="12.75">
      <c r="A5" s="146">
        <v>2</v>
      </c>
      <c r="B5" s="138">
        <v>600</v>
      </c>
      <c r="C5" s="146">
        <v>12</v>
      </c>
      <c r="D5" s="139">
        <v>350</v>
      </c>
      <c r="E5" s="146">
        <v>22</v>
      </c>
      <c r="F5" s="138">
        <v>500</v>
      </c>
      <c r="G5" s="146">
        <v>32</v>
      </c>
      <c r="H5" s="138">
        <v>250</v>
      </c>
      <c r="I5" s="147">
        <v>37</v>
      </c>
      <c r="J5" s="143">
        <v>100</v>
      </c>
    </row>
    <row r="6" spans="1:10" ht="12.75">
      <c r="A6" s="146">
        <v>3</v>
      </c>
      <c r="B6" s="138">
        <v>250</v>
      </c>
      <c r="C6" s="146">
        <v>13</v>
      </c>
      <c r="D6" s="144">
        <v>200</v>
      </c>
      <c r="E6" s="146">
        <v>23</v>
      </c>
      <c r="F6" s="138">
        <v>10</v>
      </c>
      <c r="G6" s="146">
        <v>33</v>
      </c>
      <c r="H6" s="138">
        <v>600</v>
      </c>
      <c r="I6" s="147">
        <v>38</v>
      </c>
      <c r="J6" s="143">
        <v>50</v>
      </c>
    </row>
    <row r="7" spans="1:8" ht="12.75">
      <c r="A7" s="146">
        <v>4</v>
      </c>
      <c r="B7" s="139">
        <v>150</v>
      </c>
      <c r="C7" s="146">
        <v>14</v>
      </c>
      <c r="D7" s="138">
        <v>300</v>
      </c>
      <c r="E7" s="146">
        <v>24</v>
      </c>
      <c r="F7" s="138">
        <v>300</v>
      </c>
      <c r="G7" s="146">
        <v>34</v>
      </c>
      <c r="H7" s="138">
        <v>400</v>
      </c>
    </row>
    <row r="8" spans="1:8" ht="12.75">
      <c r="A8" s="146">
        <v>5</v>
      </c>
      <c r="B8" s="138">
        <v>5</v>
      </c>
      <c r="C8" s="146">
        <v>15</v>
      </c>
      <c r="D8" s="141">
        <v>2300</v>
      </c>
      <c r="E8" s="146">
        <v>25</v>
      </c>
      <c r="F8" s="138">
        <v>150</v>
      </c>
      <c r="G8" s="146">
        <v>35</v>
      </c>
      <c r="H8" s="138">
        <v>350</v>
      </c>
    </row>
    <row r="9" spans="1:8" ht="12.75">
      <c r="A9" s="146">
        <v>6</v>
      </c>
      <c r="B9" s="138">
        <v>1400</v>
      </c>
      <c r="C9" s="146">
        <v>16</v>
      </c>
      <c r="D9" s="141">
        <v>800</v>
      </c>
      <c r="E9" s="146">
        <v>26</v>
      </c>
      <c r="F9" s="138">
        <v>250</v>
      </c>
      <c r="G9" s="146">
        <v>31</v>
      </c>
      <c r="H9" s="138">
        <v>700</v>
      </c>
    </row>
    <row r="10" spans="1:8" ht="12.75">
      <c r="A10" s="146">
        <v>7</v>
      </c>
      <c r="B10" s="138">
        <v>150</v>
      </c>
      <c r="C10" s="146">
        <v>17</v>
      </c>
      <c r="D10" s="141">
        <v>250</v>
      </c>
      <c r="E10" s="146">
        <v>27</v>
      </c>
      <c r="F10" s="138">
        <v>250</v>
      </c>
      <c r="G10" s="146">
        <v>32</v>
      </c>
      <c r="H10" s="138">
        <v>250</v>
      </c>
    </row>
    <row r="11" spans="1:8" ht="12.75">
      <c r="A11" s="146">
        <v>8</v>
      </c>
      <c r="B11" s="139">
        <v>250</v>
      </c>
      <c r="C11" s="146">
        <v>18</v>
      </c>
      <c r="D11" s="141">
        <v>450</v>
      </c>
      <c r="E11" s="146">
        <v>28</v>
      </c>
      <c r="F11" s="138">
        <v>100</v>
      </c>
      <c r="G11" s="146">
        <v>33</v>
      </c>
      <c r="H11" s="138">
        <v>600</v>
      </c>
    </row>
    <row r="12" spans="1:8" ht="12.75">
      <c r="A12" s="146">
        <v>9</v>
      </c>
      <c r="B12" s="139">
        <v>400</v>
      </c>
      <c r="C12" s="146">
        <v>19</v>
      </c>
      <c r="D12" s="141">
        <v>1500</v>
      </c>
      <c r="E12" s="146">
        <v>29</v>
      </c>
      <c r="F12" s="138">
        <v>100</v>
      </c>
      <c r="G12" s="146">
        <v>34</v>
      </c>
      <c r="H12" s="138">
        <v>400</v>
      </c>
    </row>
    <row r="13" spans="1:8" ht="12.75">
      <c r="A13" s="146">
        <v>10</v>
      </c>
      <c r="B13" s="139">
        <v>200</v>
      </c>
      <c r="C13" s="146">
        <v>20</v>
      </c>
      <c r="D13" s="139">
        <v>50</v>
      </c>
      <c r="E13" s="146">
        <v>30</v>
      </c>
      <c r="F13" s="138">
        <v>900</v>
      </c>
      <c r="G13" s="146">
        <v>35</v>
      </c>
      <c r="H13" s="138">
        <v>350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2013-05-09T07:58:47Z</cp:lastPrinted>
  <dcterms:created xsi:type="dcterms:W3CDTF">2011-12-29T08:05:45Z</dcterms:created>
  <dcterms:modified xsi:type="dcterms:W3CDTF">2013-05-14T06:44:23Z</dcterms:modified>
  <cp:category/>
  <cp:version/>
  <cp:contentType/>
  <cp:contentStatus/>
</cp:coreProperties>
</file>